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p9-pc\Спорт комитет\Sharee\1. ЛОКАЛЬНЫЕ\программы\программа развития 2025-2030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Лист1!$A$1:$P$189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1" i="1" l="1"/>
  <c r="H131" i="1"/>
  <c r="I131" i="1"/>
  <c r="J131" i="1"/>
  <c r="K131" i="1"/>
  <c r="G130" i="1"/>
  <c r="H130" i="1"/>
  <c r="I130" i="1"/>
  <c r="J130" i="1"/>
  <c r="K130" i="1"/>
  <c r="G129" i="1"/>
  <c r="H129" i="1"/>
  <c r="I129" i="1"/>
  <c r="J129" i="1"/>
  <c r="K129" i="1"/>
  <c r="F129" i="1"/>
  <c r="F130" i="1"/>
  <c r="F131" i="1"/>
  <c r="G128" i="1"/>
  <c r="H128" i="1"/>
  <c r="I128" i="1"/>
  <c r="J128" i="1"/>
  <c r="K128" i="1"/>
  <c r="F128" i="1"/>
  <c r="F53" i="1"/>
  <c r="G53" i="1"/>
  <c r="H53" i="1"/>
  <c r="G107" i="1" l="1"/>
  <c r="H107" i="1"/>
  <c r="I107" i="1"/>
  <c r="J107" i="1"/>
  <c r="K107" i="1"/>
  <c r="F107" i="1"/>
  <c r="E108" i="1"/>
  <c r="E109" i="1"/>
  <c r="E110" i="1"/>
  <c r="E111" i="1"/>
  <c r="G106" i="1"/>
  <c r="H106" i="1"/>
  <c r="I106" i="1"/>
  <c r="J106" i="1"/>
  <c r="K106" i="1"/>
  <c r="G105" i="1"/>
  <c r="H105" i="1"/>
  <c r="I105" i="1"/>
  <c r="J105" i="1"/>
  <c r="K105" i="1"/>
  <c r="G104" i="1"/>
  <c r="H104" i="1"/>
  <c r="I104" i="1"/>
  <c r="J104" i="1"/>
  <c r="K104" i="1"/>
  <c r="F104" i="1"/>
  <c r="F105" i="1"/>
  <c r="F106" i="1"/>
  <c r="G103" i="1"/>
  <c r="H103" i="1"/>
  <c r="I103" i="1"/>
  <c r="I102" i="1" s="1"/>
  <c r="J103" i="1"/>
  <c r="K103" i="1"/>
  <c r="F103" i="1"/>
  <c r="H102" i="1" l="1"/>
  <c r="E103" i="1"/>
  <c r="E104" i="1"/>
  <c r="K102" i="1"/>
  <c r="G102" i="1"/>
  <c r="J102" i="1"/>
  <c r="E106" i="1"/>
  <c r="E105" i="1"/>
  <c r="F102" i="1"/>
  <c r="E107" i="1"/>
  <c r="F63" i="1"/>
  <c r="F78" i="1"/>
  <c r="K79" i="1"/>
  <c r="K80" i="1"/>
  <c r="K81" i="1"/>
  <c r="J79" i="1"/>
  <c r="J80" i="1"/>
  <c r="J81" i="1"/>
  <c r="I79" i="1"/>
  <c r="I80" i="1"/>
  <c r="I81" i="1"/>
  <c r="H79" i="1"/>
  <c r="H80" i="1"/>
  <c r="H81" i="1"/>
  <c r="G79" i="1"/>
  <c r="G80" i="1"/>
  <c r="G81" i="1"/>
  <c r="F79" i="1"/>
  <c r="F80" i="1"/>
  <c r="F81" i="1"/>
  <c r="G78" i="1"/>
  <c r="H78" i="1"/>
  <c r="I78" i="1"/>
  <c r="J78" i="1"/>
  <c r="K78" i="1"/>
  <c r="G87" i="1"/>
  <c r="H87" i="1"/>
  <c r="I87" i="1"/>
  <c r="J87" i="1"/>
  <c r="K87" i="1"/>
  <c r="F87" i="1"/>
  <c r="E91" i="1"/>
  <c r="E90" i="1"/>
  <c r="E89" i="1"/>
  <c r="G63" i="1"/>
  <c r="H63" i="1"/>
  <c r="I63" i="1"/>
  <c r="J63" i="1"/>
  <c r="K63" i="1"/>
  <c r="G72" i="1"/>
  <c r="H72" i="1"/>
  <c r="I72" i="1"/>
  <c r="J72" i="1"/>
  <c r="K72" i="1"/>
  <c r="F72" i="1"/>
  <c r="E73" i="1"/>
  <c r="E74" i="1"/>
  <c r="E75" i="1"/>
  <c r="E76" i="1"/>
  <c r="F26" i="1"/>
  <c r="G26" i="1"/>
  <c r="H26" i="1"/>
  <c r="I26" i="1"/>
  <c r="J26" i="1"/>
  <c r="K26" i="1"/>
  <c r="F25" i="1"/>
  <c r="G25" i="1"/>
  <c r="H25" i="1"/>
  <c r="I25" i="1"/>
  <c r="J25" i="1"/>
  <c r="K25" i="1"/>
  <c r="F24" i="1"/>
  <c r="G24" i="1"/>
  <c r="H24" i="1"/>
  <c r="I24" i="1"/>
  <c r="J24" i="1"/>
  <c r="K24" i="1"/>
  <c r="F23" i="1"/>
  <c r="G23" i="1"/>
  <c r="H23" i="1"/>
  <c r="I23" i="1"/>
  <c r="J23" i="1"/>
  <c r="K23" i="1"/>
  <c r="F171" i="1"/>
  <c r="G171" i="1"/>
  <c r="H171" i="1"/>
  <c r="I171" i="1"/>
  <c r="J171" i="1"/>
  <c r="K171" i="1"/>
  <c r="F170" i="1"/>
  <c r="G170" i="1"/>
  <c r="H170" i="1"/>
  <c r="I170" i="1"/>
  <c r="J170" i="1"/>
  <c r="K170" i="1"/>
  <c r="F169" i="1"/>
  <c r="G169" i="1"/>
  <c r="H169" i="1"/>
  <c r="I169" i="1"/>
  <c r="J169" i="1"/>
  <c r="K169" i="1"/>
  <c r="F168" i="1"/>
  <c r="G168" i="1"/>
  <c r="H168" i="1"/>
  <c r="I168" i="1"/>
  <c r="J168" i="1"/>
  <c r="K168" i="1"/>
  <c r="G172" i="1"/>
  <c r="G167" i="1" s="1"/>
  <c r="H172" i="1"/>
  <c r="H167" i="1" s="1"/>
  <c r="I172" i="1"/>
  <c r="I167" i="1" s="1"/>
  <c r="J172" i="1"/>
  <c r="J167" i="1" s="1"/>
  <c r="K172" i="1"/>
  <c r="K167" i="1" s="1"/>
  <c r="F172" i="1"/>
  <c r="F167" i="1" s="1"/>
  <c r="E173" i="1"/>
  <c r="E168" i="1" s="1"/>
  <c r="E174" i="1"/>
  <c r="E169" i="1" s="1"/>
  <c r="E175" i="1"/>
  <c r="E170" i="1" s="1"/>
  <c r="E176" i="1"/>
  <c r="E171" i="1" s="1"/>
  <c r="E102" i="1" l="1"/>
  <c r="I77" i="1"/>
  <c r="J77" i="1"/>
  <c r="E81" i="1"/>
  <c r="E80" i="1"/>
  <c r="E78" i="1"/>
  <c r="H77" i="1"/>
  <c r="E79" i="1"/>
  <c r="K77" i="1"/>
  <c r="G77" i="1"/>
  <c r="F77" i="1"/>
  <c r="E87" i="1"/>
  <c r="E88" i="1"/>
  <c r="E72" i="1"/>
  <c r="E172" i="1"/>
  <c r="E167" i="1" s="1"/>
  <c r="E68" i="1"/>
  <c r="E63" i="1" s="1"/>
  <c r="E69" i="1"/>
  <c r="E64" i="1" s="1"/>
  <c r="E70" i="1"/>
  <c r="E65" i="1" s="1"/>
  <c r="E71" i="1"/>
  <c r="E66" i="1" s="1"/>
  <c r="I53" i="1"/>
  <c r="J53" i="1"/>
  <c r="K53" i="1"/>
  <c r="F54" i="1"/>
  <c r="G54" i="1"/>
  <c r="H54" i="1"/>
  <c r="I54" i="1"/>
  <c r="J54" i="1"/>
  <c r="K54" i="1"/>
  <c r="F55" i="1"/>
  <c r="G55" i="1"/>
  <c r="H55" i="1"/>
  <c r="I55" i="1"/>
  <c r="J55" i="1"/>
  <c r="K55" i="1"/>
  <c r="F56" i="1"/>
  <c r="G56" i="1"/>
  <c r="H56" i="1"/>
  <c r="I56" i="1"/>
  <c r="J56" i="1"/>
  <c r="K56" i="1"/>
  <c r="E77" i="1" l="1"/>
  <c r="K121" i="1"/>
  <c r="K148" i="1" l="1"/>
  <c r="J118" i="1" l="1"/>
  <c r="G97" i="1" l="1"/>
  <c r="H97" i="1"/>
  <c r="I97" i="1"/>
  <c r="J97" i="1"/>
  <c r="K97" i="1"/>
  <c r="F97" i="1"/>
  <c r="E100" i="1"/>
  <c r="E101" i="1"/>
  <c r="K141" i="1" l="1"/>
  <c r="E98" i="1" l="1"/>
  <c r="E93" i="1" s="1"/>
  <c r="E99" i="1"/>
  <c r="E94" i="1" s="1"/>
  <c r="E95" i="1"/>
  <c r="F96" i="1"/>
  <c r="G96" i="1"/>
  <c r="H96" i="1"/>
  <c r="I96" i="1"/>
  <c r="J96" i="1"/>
  <c r="K96" i="1"/>
  <c r="F95" i="1"/>
  <c r="G95" i="1"/>
  <c r="H95" i="1"/>
  <c r="I95" i="1"/>
  <c r="J95" i="1"/>
  <c r="K95" i="1"/>
  <c r="E96" i="1"/>
  <c r="F94" i="1"/>
  <c r="G94" i="1"/>
  <c r="H94" i="1"/>
  <c r="I94" i="1"/>
  <c r="J94" i="1"/>
  <c r="K94" i="1"/>
  <c r="G93" i="1"/>
  <c r="H93" i="1"/>
  <c r="I93" i="1"/>
  <c r="J93" i="1"/>
  <c r="K93" i="1"/>
  <c r="F93" i="1"/>
  <c r="F92" i="1" l="1"/>
  <c r="G92" i="1"/>
  <c r="K92" i="1"/>
  <c r="I92" i="1"/>
  <c r="H92" i="1"/>
  <c r="E97" i="1"/>
  <c r="J92" i="1"/>
  <c r="E92" i="1"/>
  <c r="I121" i="1"/>
  <c r="K118" i="1" l="1"/>
  <c r="G121" i="1" l="1"/>
  <c r="H121" i="1"/>
  <c r="J121" i="1"/>
  <c r="H141" i="1" l="1"/>
  <c r="J138" i="1" l="1"/>
  <c r="K138" i="1"/>
  <c r="E49" i="1" l="1"/>
  <c r="E50" i="1"/>
  <c r="E45" i="1" s="1"/>
  <c r="E51" i="1"/>
  <c r="E46" i="1" s="1"/>
  <c r="E48" i="1"/>
  <c r="E43" i="1" s="1"/>
  <c r="F46" i="1"/>
  <c r="F21" i="1" s="1"/>
  <c r="G46" i="1"/>
  <c r="G21" i="1" s="1"/>
  <c r="H46" i="1"/>
  <c r="H21" i="1" s="1"/>
  <c r="I46" i="1"/>
  <c r="I21" i="1" s="1"/>
  <c r="J46" i="1"/>
  <c r="J21" i="1" s="1"/>
  <c r="K46" i="1"/>
  <c r="K21" i="1" s="1"/>
  <c r="F45" i="1"/>
  <c r="F20" i="1" s="1"/>
  <c r="G45" i="1"/>
  <c r="G20" i="1" s="1"/>
  <c r="H45" i="1"/>
  <c r="H20" i="1" s="1"/>
  <c r="I45" i="1"/>
  <c r="I20" i="1" s="1"/>
  <c r="J45" i="1"/>
  <c r="J20" i="1" s="1"/>
  <c r="K45" i="1"/>
  <c r="K20" i="1" s="1"/>
  <c r="F44" i="1"/>
  <c r="F19" i="1" s="1"/>
  <c r="G44" i="1"/>
  <c r="G19" i="1" s="1"/>
  <c r="H44" i="1"/>
  <c r="H19" i="1" s="1"/>
  <c r="I44" i="1"/>
  <c r="I19" i="1" s="1"/>
  <c r="J44" i="1"/>
  <c r="J19" i="1" s="1"/>
  <c r="K44" i="1"/>
  <c r="K19" i="1" s="1"/>
  <c r="E44" i="1"/>
  <c r="F43" i="1"/>
  <c r="F18" i="1" s="1"/>
  <c r="G43" i="1"/>
  <c r="G18" i="1" s="1"/>
  <c r="H43" i="1"/>
  <c r="H18" i="1" s="1"/>
  <c r="I43" i="1"/>
  <c r="I18" i="1" s="1"/>
  <c r="J43" i="1"/>
  <c r="J18" i="1" s="1"/>
  <c r="K43" i="1"/>
  <c r="K18" i="1" s="1"/>
  <c r="F47" i="1"/>
  <c r="F42" i="1" s="1"/>
  <c r="G47" i="1"/>
  <c r="G42" i="1" s="1"/>
  <c r="H47" i="1"/>
  <c r="H42" i="1" s="1"/>
  <c r="I47" i="1"/>
  <c r="I42" i="1" s="1"/>
  <c r="J47" i="1"/>
  <c r="J42" i="1" s="1"/>
  <c r="K47" i="1"/>
  <c r="K42" i="1" s="1"/>
  <c r="K17" i="1" l="1"/>
  <c r="E47" i="1"/>
  <c r="E42" i="1" s="1"/>
  <c r="H118" i="1"/>
  <c r="I118" i="1"/>
  <c r="H82" i="1"/>
  <c r="J57" i="1" l="1"/>
  <c r="F148" i="1" l="1"/>
  <c r="F151" i="1"/>
  <c r="E166" i="1" l="1"/>
  <c r="E165" i="1"/>
  <c r="E160" i="1" s="1"/>
  <c r="E164" i="1"/>
  <c r="E159" i="1" s="1"/>
  <c r="E163" i="1"/>
  <c r="K162" i="1"/>
  <c r="K157" i="1" s="1"/>
  <c r="J162" i="1"/>
  <c r="J157" i="1" s="1"/>
  <c r="I162" i="1"/>
  <c r="I157" i="1" s="1"/>
  <c r="H162" i="1"/>
  <c r="H157" i="1" s="1"/>
  <c r="G162" i="1"/>
  <c r="G157" i="1" s="1"/>
  <c r="F162" i="1"/>
  <c r="F157" i="1" s="1"/>
  <c r="K161" i="1"/>
  <c r="J161" i="1"/>
  <c r="I161" i="1"/>
  <c r="H161" i="1"/>
  <c r="G161" i="1"/>
  <c r="F161" i="1"/>
  <c r="E161" i="1"/>
  <c r="K160" i="1"/>
  <c r="J160" i="1"/>
  <c r="I160" i="1"/>
  <c r="H160" i="1"/>
  <c r="G160" i="1"/>
  <c r="F160" i="1"/>
  <c r="K159" i="1"/>
  <c r="J159" i="1"/>
  <c r="I159" i="1"/>
  <c r="H159" i="1"/>
  <c r="G159" i="1"/>
  <c r="F159" i="1"/>
  <c r="K158" i="1"/>
  <c r="K113" i="1" s="1"/>
  <c r="J158" i="1"/>
  <c r="I158" i="1"/>
  <c r="H158" i="1"/>
  <c r="G158" i="1"/>
  <c r="F158" i="1"/>
  <c r="E162" i="1" l="1"/>
  <c r="E157" i="1" s="1"/>
  <c r="E158" i="1"/>
  <c r="F141" i="1"/>
  <c r="F138" i="1"/>
  <c r="F27" i="1" l="1"/>
  <c r="K142" i="1" l="1"/>
  <c r="J142" i="1"/>
  <c r="I142" i="1"/>
  <c r="H142" i="1"/>
  <c r="G142" i="1"/>
  <c r="F142" i="1"/>
  <c r="E153" i="1"/>
  <c r="G151" i="1" l="1"/>
  <c r="H151" i="1"/>
  <c r="H116" i="1" s="1"/>
  <c r="I151" i="1"/>
  <c r="J151" i="1"/>
  <c r="K151" i="1"/>
  <c r="K116" i="1" s="1"/>
  <c r="F150" i="1"/>
  <c r="G150" i="1"/>
  <c r="H150" i="1"/>
  <c r="I150" i="1"/>
  <c r="J150" i="1"/>
  <c r="K150" i="1"/>
  <c r="F149" i="1"/>
  <c r="G149" i="1"/>
  <c r="H149" i="1"/>
  <c r="I149" i="1"/>
  <c r="J149" i="1"/>
  <c r="K149" i="1"/>
  <c r="G148" i="1"/>
  <c r="H148" i="1"/>
  <c r="I148" i="1"/>
  <c r="J148" i="1"/>
  <c r="J113" i="1" s="1"/>
  <c r="E154" i="1"/>
  <c r="E149" i="1" s="1"/>
  <c r="E155" i="1"/>
  <c r="E150" i="1" s="1"/>
  <c r="E156" i="1"/>
  <c r="E148" i="1"/>
  <c r="F152" i="1"/>
  <c r="F147" i="1" s="1"/>
  <c r="G152" i="1"/>
  <c r="G147" i="1" s="1"/>
  <c r="H152" i="1"/>
  <c r="H147" i="1" s="1"/>
  <c r="I152" i="1"/>
  <c r="I147" i="1" s="1"/>
  <c r="J152" i="1"/>
  <c r="J147" i="1" s="1"/>
  <c r="K152" i="1"/>
  <c r="K147" i="1" s="1"/>
  <c r="E151" i="1" l="1"/>
  <c r="E152" i="1"/>
  <c r="E147" i="1" s="1"/>
  <c r="F37" i="1"/>
  <c r="G37" i="1"/>
  <c r="H37" i="1"/>
  <c r="I37" i="1"/>
  <c r="J37" i="1"/>
  <c r="K37" i="1"/>
  <c r="E38" i="1"/>
  <c r="E39" i="1"/>
  <c r="E40" i="1"/>
  <c r="E41" i="1"/>
  <c r="E37" i="1" l="1"/>
  <c r="G141" i="1"/>
  <c r="G116" i="1" s="1"/>
  <c r="I141" i="1"/>
  <c r="I116" i="1" s="1"/>
  <c r="J141" i="1"/>
  <c r="J116" i="1" s="1"/>
  <c r="K140" i="1"/>
  <c r="F140" i="1"/>
  <c r="G140" i="1"/>
  <c r="H140" i="1"/>
  <c r="I140" i="1"/>
  <c r="J140" i="1"/>
  <c r="F139" i="1"/>
  <c r="G139" i="1"/>
  <c r="H139" i="1"/>
  <c r="I139" i="1"/>
  <c r="J139" i="1"/>
  <c r="K139" i="1"/>
  <c r="G138" i="1"/>
  <c r="H138" i="1"/>
  <c r="H113" i="1" s="1"/>
  <c r="I138" i="1"/>
  <c r="I113" i="1" s="1"/>
  <c r="E144" i="1"/>
  <c r="E139" i="1" s="1"/>
  <c r="E145" i="1"/>
  <c r="E140" i="1" s="1"/>
  <c r="E146" i="1"/>
  <c r="E141" i="1" s="1"/>
  <c r="E143" i="1"/>
  <c r="E138" i="1" s="1"/>
  <c r="G137" i="1"/>
  <c r="H137" i="1"/>
  <c r="I137" i="1"/>
  <c r="J137" i="1"/>
  <c r="K137" i="1"/>
  <c r="F137" i="1"/>
  <c r="G132" i="1"/>
  <c r="G127" i="1" s="1"/>
  <c r="H132" i="1"/>
  <c r="H127" i="1" s="1"/>
  <c r="I132" i="1"/>
  <c r="I127" i="1" s="1"/>
  <c r="J132" i="1"/>
  <c r="J127" i="1" s="1"/>
  <c r="K132" i="1"/>
  <c r="K127" i="1" s="1"/>
  <c r="F132" i="1"/>
  <c r="F127" i="1" s="1"/>
  <c r="E133" i="1"/>
  <c r="E134" i="1"/>
  <c r="E129" i="1" s="1"/>
  <c r="E135" i="1"/>
  <c r="E130" i="1" s="1"/>
  <c r="E136" i="1"/>
  <c r="E131" i="1" s="1"/>
  <c r="F121" i="1"/>
  <c r="F116" i="1" s="1"/>
  <c r="F120" i="1"/>
  <c r="G120" i="1"/>
  <c r="H120" i="1"/>
  <c r="I120" i="1"/>
  <c r="I115" i="1" s="1"/>
  <c r="J120" i="1"/>
  <c r="K120" i="1"/>
  <c r="K115" i="1" s="1"/>
  <c r="F119" i="1"/>
  <c r="F114" i="1" s="1"/>
  <c r="G119" i="1"/>
  <c r="G114" i="1" s="1"/>
  <c r="H119" i="1"/>
  <c r="H114" i="1" s="1"/>
  <c r="I119" i="1"/>
  <c r="I114" i="1" s="1"/>
  <c r="J119" i="1"/>
  <c r="J114" i="1" s="1"/>
  <c r="K119" i="1"/>
  <c r="K114" i="1" s="1"/>
  <c r="F118" i="1"/>
  <c r="F113" i="1" s="1"/>
  <c r="G118" i="1"/>
  <c r="G113" i="1" s="1"/>
  <c r="E123" i="1"/>
  <c r="E124" i="1"/>
  <c r="E119" i="1" s="1"/>
  <c r="E125" i="1"/>
  <c r="E120" i="1" s="1"/>
  <c r="E126" i="1"/>
  <c r="E121" i="1" s="1"/>
  <c r="G122" i="1"/>
  <c r="G117" i="1" s="1"/>
  <c r="H122" i="1"/>
  <c r="H117" i="1" s="1"/>
  <c r="I122" i="1"/>
  <c r="I117" i="1" s="1"/>
  <c r="J122" i="1"/>
  <c r="J117" i="1" s="1"/>
  <c r="K122" i="1"/>
  <c r="F122" i="1"/>
  <c r="E36" i="1"/>
  <c r="E35" i="1"/>
  <c r="E34" i="1"/>
  <c r="E33" i="1"/>
  <c r="K32" i="1"/>
  <c r="J32" i="1"/>
  <c r="I32" i="1"/>
  <c r="H32" i="1"/>
  <c r="G32" i="1"/>
  <c r="F32" i="1"/>
  <c r="F22" i="1" s="1"/>
  <c r="E86" i="1"/>
  <c r="E85" i="1"/>
  <c r="E84" i="1"/>
  <c r="E83" i="1"/>
  <c r="K82" i="1"/>
  <c r="J82" i="1"/>
  <c r="I82" i="1"/>
  <c r="G82" i="1"/>
  <c r="F82" i="1"/>
  <c r="K67" i="1"/>
  <c r="K62" i="1" s="1"/>
  <c r="J67" i="1"/>
  <c r="J62" i="1" s="1"/>
  <c r="I67" i="1"/>
  <c r="I62" i="1" s="1"/>
  <c r="H67" i="1"/>
  <c r="H62" i="1" s="1"/>
  <c r="G67" i="1"/>
  <c r="G62" i="1" s="1"/>
  <c r="F67" i="1"/>
  <c r="F62" i="1" s="1"/>
  <c r="E61" i="1"/>
  <c r="E56" i="1" s="1"/>
  <c r="E60" i="1"/>
  <c r="E55" i="1" s="1"/>
  <c r="E59" i="1"/>
  <c r="E54" i="1" s="1"/>
  <c r="E58" i="1"/>
  <c r="E53" i="1" s="1"/>
  <c r="K57" i="1"/>
  <c r="K52" i="1" s="1"/>
  <c r="J52" i="1"/>
  <c r="I57" i="1"/>
  <c r="I52" i="1" s="1"/>
  <c r="H57" i="1"/>
  <c r="H52" i="1" s="1"/>
  <c r="G57" i="1"/>
  <c r="G52" i="1" s="1"/>
  <c r="F57" i="1"/>
  <c r="F52" i="1" s="1"/>
  <c r="G27" i="1"/>
  <c r="H27" i="1"/>
  <c r="I27" i="1"/>
  <c r="J27" i="1"/>
  <c r="K27" i="1"/>
  <c r="K22" i="1" s="1"/>
  <c r="E29" i="1"/>
  <c r="E30" i="1"/>
  <c r="E31" i="1"/>
  <c r="E28" i="1"/>
  <c r="G22" i="1" l="1"/>
  <c r="E26" i="1"/>
  <c r="H115" i="1"/>
  <c r="G115" i="1"/>
  <c r="G15" i="1" s="1"/>
  <c r="J115" i="1"/>
  <c r="F115" i="1"/>
  <c r="H22" i="1"/>
  <c r="E23" i="1"/>
  <c r="I22" i="1"/>
  <c r="E24" i="1"/>
  <c r="J22" i="1"/>
  <c r="E25" i="1"/>
  <c r="K117" i="1"/>
  <c r="K112" i="1"/>
  <c r="K13" i="1"/>
  <c r="H16" i="1"/>
  <c r="F13" i="1"/>
  <c r="J16" i="1"/>
  <c r="I16" i="1"/>
  <c r="E114" i="1"/>
  <c r="E115" i="1"/>
  <c r="G112" i="1"/>
  <c r="J112" i="1"/>
  <c r="E116" i="1"/>
  <c r="H13" i="1"/>
  <c r="I112" i="1"/>
  <c r="H112" i="1"/>
  <c r="E118" i="1"/>
  <c r="E122" i="1"/>
  <c r="E117" i="1" s="1"/>
  <c r="E132" i="1"/>
  <c r="E127" i="1" s="1"/>
  <c r="E128" i="1"/>
  <c r="F117" i="1"/>
  <c r="F112" i="1" s="1"/>
  <c r="E82" i="1"/>
  <c r="E67" i="1"/>
  <c r="E62" i="1" s="1"/>
  <c r="E32" i="1"/>
  <c r="E142" i="1"/>
  <c r="E137" i="1" s="1"/>
  <c r="E27" i="1"/>
  <c r="E57" i="1"/>
  <c r="E52" i="1" s="1"/>
  <c r="I14" i="1" l="1"/>
  <c r="H17" i="1"/>
  <c r="E19" i="1"/>
  <c r="I13" i="1"/>
  <c r="I17" i="1"/>
  <c r="J13" i="1"/>
  <c r="J17" i="1"/>
  <c r="E20" i="1"/>
  <c r="G17" i="1"/>
  <c r="E18" i="1"/>
  <c r="E22" i="1"/>
  <c r="F16" i="1"/>
  <c r="E21" i="1"/>
  <c r="J14" i="1"/>
  <c r="G16" i="1"/>
  <c r="H14" i="1"/>
  <c r="F14" i="1"/>
  <c r="K15" i="1"/>
  <c r="I15" i="1"/>
  <c r="G13" i="1"/>
  <c r="K14" i="1"/>
  <c r="J15" i="1"/>
  <c r="K16" i="1"/>
  <c r="F17" i="1"/>
  <c r="F15" i="1"/>
  <c r="H15" i="1"/>
  <c r="E113" i="1"/>
  <c r="E112" i="1" s="1"/>
  <c r="G14" i="1"/>
  <c r="J12" i="1" l="1"/>
  <c r="I12" i="1"/>
  <c r="E16" i="1"/>
  <c r="E17" i="1"/>
  <c r="F12" i="1"/>
  <c r="E14" i="1"/>
  <c r="K12" i="1"/>
  <c r="E13" i="1"/>
  <c r="H12" i="1"/>
  <c r="E15" i="1"/>
  <c r="G12" i="1"/>
  <c r="E12" i="1" l="1"/>
</calcChain>
</file>

<file path=xl/sharedStrings.xml><?xml version="1.0" encoding="utf-8"?>
<sst xmlns="http://schemas.openxmlformats.org/spreadsheetml/2006/main" count="430" uniqueCount="146">
  <si>
    <t>№ п/п</t>
  </si>
  <si>
    <t>Наименование муниципальной программы (подпрограммы, основного мероприятия, мероприятия)</t>
  </si>
  <si>
    <t>Источник финансового обеспечения муниципальной программы</t>
  </si>
  <si>
    <t>Ответственный исполнитель/соисполнитель муниципальной программы</t>
  </si>
  <si>
    <t>Расходы по годам реализации муниципальной программы, тыс. рублей</t>
  </si>
  <si>
    <t>в том числе по годам</t>
  </si>
  <si>
    <t>всего</t>
  </si>
  <si>
    <t>Срок реализации мероприятия</t>
  </si>
  <si>
    <t>Непосредственный результат  реализации мероприятия, единица измерения</t>
  </si>
  <si>
    <t>Значение непосредственного результата реализации мероприятия (по годам реализации муниципальной программы)</t>
  </si>
  <si>
    <t>А</t>
  </si>
  <si>
    <t>Муниципальная программа "Развитие физической культуры и спорта в городском округе город Октябрьский Республики Башкортостан"</t>
  </si>
  <si>
    <t>Всего, в том числе</t>
  </si>
  <si>
    <t>Бюджет городского округа город Октябрьский Республики Башкортостан</t>
  </si>
  <si>
    <t>федеральный бюджет</t>
  </si>
  <si>
    <t>Бюджет Республики Башкортостан</t>
  </si>
  <si>
    <t>внебюджетные источники</t>
  </si>
  <si>
    <t>Х</t>
  </si>
  <si>
    <t>Основное мероприятие "Организация, проведение и участие команд и спортсменов городского округа город Октябрьский Республики Башкортостан в физкультурных и спортивных мероприятиях"</t>
  </si>
  <si>
    <t>1.1.</t>
  </si>
  <si>
    <t>1.</t>
  </si>
  <si>
    <t>Организация и проведение физкультурных и  спортивных мероприятий</t>
  </si>
  <si>
    <t>2019-2024</t>
  </si>
  <si>
    <t>1.1.4.</t>
  </si>
  <si>
    <t>численность населения, принявшего участие в выполнении нормативов испытаний (тестов) Всероссийского физкультурно-спортивного комплекса "Готов к труду и обороне" (ГТО), чел.</t>
  </si>
  <si>
    <t>МЦТ ГТО</t>
  </si>
  <si>
    <t>Администрация ГО</t>
  </si>
  <si>
    <t>Осуществление мероприятий по строительству объектов спортивного назначения в городском округе город Октябрьский Республики Башкортостан</t>
  </si>
  <si>
    <t>Основное мероприятие "Развитие инфраструктуры и материально-технической базы сфер физической культуры и спорта в городском округе город Октябрьский Республики Башкортостан"</t>
  </si>
  <si>
    <t>2.</t>
  </si>
  <si>
    <t>2.1.</t>
  </si>
  <si>
    <t>2.1.1</t>
  </si>
  <si>
    <t>Подпрограмма 2 "Подготовка спортивного резерва и спортсменов высшего спортивного мастерства в городском округе город Октябрьский Республики Башкортостан"</t>
  </si>
  <si>
    <t>1-3</t>
  </si>
  <si>
    <t>1.1-1.2</t>
  </si>
  <si>
    <t>4</t>
  </si>
  <si>
    <t>1.3</t>
  </si>
  <si>
    <t>количество спортивных объектов, на которых проведен капитальный ремонт, ед</t>
  </si>
  <si>
    <t>5-6</t>
  </si>
  <si>
    <t>2.1-2.2</t>
  </si>
  <si>
    <t>Осуществление противопожарных  мероприятий</t>
  </si>
  <si>
    <t>Осуществеление материального поощрения спортсменов городского округа город Октябрьский Республики Башкортостан за выдающиеся спортивные достижения</t>
  </si>
  <si>
    <t>КСиМП</t>
  </si>
  <si>
    <t>количество материральных выплат ведущим спортсменам и тренерам, ед.</t>
  </si>
  <si>
    <t>количество спортивных школи спортсооружений, в которых планируется укрепление материально-технической базы</t>
  </si>
  <si>
    <t>количество спортивных школ и спортсооружений, в которых планируется осуществление противопожарных мероприятий</t>
  </si>
  <si>
    <t>1.2</t>
  </si>
  <si>
    <t>Основное мероприятие: "Осуществление мероприятий по поэтапному внедрению Всероссийского физкультурно-спортивного комплекса "Готов к труду и обороне" (ГТО)"</t>
  </si>
  <si>
    <t>количество спортивных объектов, завершенных строительством по республиканской адресной программе (далее - РАИП), а также за счет  бюджета ГО внебюджетных источников финансирования, ед</t>
  </si>
  <si>
    <t xml:space="preserve"> 2019 - 10,        2020 - 10,    2021 - 10,    2022 - 10,    2023 - 10,    2024 - 10</t>
  </si>
  <si>
    <t>1.4</t>
  </si>
  <si>
    <t>2.2</t>
  </si>
  <si>
    <t>2.3.</t>
  </si>
  <si>
    <t>2.3.1.</t>
  </si>
  <si>
    <t>1.2.1</t>
  </si>
  <si>
    <t>1.3.1</t>
  </si>
  <si>
    <t>Осуществление мероприятий по поэтапному внедрению Всероссийского физкультурно-спортивного комплекса "Готов к труду и обороне" (ГТО)"</t>
  </si>
  <si>
    <t>2.2.1</t>
  </si>
  <si>
    <t>количество участников официальных республиканских, всероссийских и международных соревнований, чел.</t>
  </si>
  <si>
    <t>количество мероприятий (ед.)</t>
  </si>
  <si>
    <t>Подпрограмма 1 "Развитие массового спорта и физической культуры в городском округе город Октябрьский Республики Башкортостан"</t>
  </si>
  <si>
    <t>1-4</t>
  </si>
  <si>
    <t>2.1</t>
  </si>
  <si>
    <t>2.4.</t>
  </si>
  <si>
    <t>2.4.1.</t>
  </si>
  <si>
    <t>Осуществление антитеррористических  мероприятий</t>
  </si>
  <si>
    <t xml:space="preserve">  Осуществление спортивной подготовки по видам спорта</t>
  </si>
  <si>
    <t>=</t>
  </si>
  <si>
    <t xml:space="preserve">План реализации и финансовое обеспечение муниципальной программы «Развитие физической культуры и спорта в городском округе город Октябрьский Республики Башкортостан» </t>
  </si>
  <si>
    <t>количество опорных видов спорта, по которым планируется приобретение спортинвентаря, оборудования и экипировки</t>
  </si>
  <si>
    <t>2.5</t>
  </si>
  <si>
    <t>2.5.1</t>
  </si>
  <si>
    <t xml:space="preserve"> </t>
  </si>
  <si>
    <t>количество спортивных школ и спортсооружений, в которых планируется осуществление антитеррористических мероприятий</t>
  </si>
  <si>
    <t>СШ</t>
  </si>
  <si>
    <t>Администрация ГО, СШ, спортсооружения города</t>
  </si>
  <si>
    <t>Целевой индикатор и показатель муниципальной программы, для достижения которого реализуется основное мероприятие</t>
  </si>
  <si>
    <t>Целевой индикатор и показазатель подпрограммы, для достижения которого реализуется основное мероприятие</t>
  </si>
  <si>
    <t>Основное мероприятие: "Проведение мероприятий по развитию и поддержке футбола в городском округе город Октябрьский Республики Башкортостан"</t>
  </si>
  <si>
    <t>Администрация ГО, СШ, спортсооружения городаГО, СШ, спортсооружения города, отдел образования</t>
  </si>
  <si>
    <t>1</t>
  </si>
  <si>
    <t>количество проведенных спортивных меропритий, ед.</t>
  </si>
  <si>
    <t>1.5.1</t>
  </si>
  <si>
    <t>Организация занятий по футболу, проведение и участие в физкультурных и спортивных мероприятиях по футболу</t>
  </si>
  <si>
    <t>АНО ФК "Девон"                  (по согласова-              нию)</t>
  </si>
  <si>
    <t>Осуществление мероприятий по капитальному (текущему) ремонту объектов спортивного назначения в городском округе город Октябрьский Республики Башкортостан</t>
  </si>
  <si>
    <t>Основное мероприятие "Обеспечение пожарной безопасности в спортивных школах и спортсооружениях"</t>
  </si>
  <si>
    <t xml:space="preserve">Приложение     № 2                                                                    к муниципальной программе
«Развитие физической культуры и спорта 
в городском округе город Октябрьский  
Республики Башкортостан»
</t>
  </si>
  <si>
    <t xml:space="preserve">  Основное мероприятие "Реализация дополнительных образовательных программ спортивной подготовки в спортивных школах "</t>
  </si>
  <si>
    <t>Основное мероприятие "Обеспечение антитеррористической безопасности лиц, проходящих спортивную подготовку в спортивных школах, спортсооружениях"</t>
  </si>
  <si>
    <t>Реализация программ спортивной подготовки по базовым видам спорта в части приобретения спортивного оборудования, инвентаря, экипировки для проведения занятий и проведения тренировочных мероприятий для спортсменов, обучающихся спортивных школ, ставших членами спортивных сборных, подготовленных СШ</t>
  </si>
  <si>
    <t>число лиц, занимающихся в СШ (согласно муниципального задания)</t>
  </si>
  <si>
    <t>1.1.1</t>
  </si>
  <si>
    <t>1-5</t>
  </si>
  <si>
    <t>5</t>
  </si>
  <si>
    <t>1.1-1.2, 2.1-2.2</t>
  </si>
  <si>
    <t>1.1</t>
  </si>
  <si>
    <t>Организация и проведение физкультурных и спортивных мероприятий, обеспечение участия команд и спортсменов, обучающихся СШ в официальных физкультурных и спортивных мероприятиях</t>
  </si>
  <si>
    <t xml:space="preserve">Основное мероприятие "Укрепление материально -технической базы спортивных сооружений и спортивных школ" </t>
  </si>
  <si>
    <t xml:space="preserve">Осуществление мероприятий по укреплению материально -технической базы спортивных сооружений и спортивных школ  </t>
  </si>
  <si>
    <t>Основное мероприятие "Региональный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</si>
  <si>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1.6</t>
  </si>
  <si>
    <t>1.6.1</t>
  </si>
  <si>
    <t>х</t>
  </si>
  <si>
    <t>количество граждан старшего возраста, получивших физкультурно-оздоровительные услуги, чел.</t>
  </si>
  <si>
    <t>Основное мероприятие: Оказание физкультурно-оздоровительных услуг отдельным категориям граждан</t>
  </si>
  <si>
    <t>Реализация физкультурно-оздоровительных услуг гражданам в возрасте 60 лет и старше, выполнившим нормативы Всероссийского физкультурно-спортивного комплекса "Готов к труду и обороне" (ГТО)</t>
  </si>
  <si>
    <t>1.7</t>
  </si>
  <si>
    <t>1.7.1</t>
  </si>
  <si>
    <t>Создание объекта спортивной инфраструктуры массового спорта с применением механизмов государственно-частного партнерства и концессионных соглашений</t>
  </si>
  <si>
    <t>Создание (реконструкция) объектов спортивной инфраструктуры массового спорта на основании соглашений о государственно-частном (муничипально-частном) партнерстве или концессионных соглашений</t>
  </si>
  <si>
    <t>количество спортивных объектов, завершенных строительством на основании соглашений о государственно-частном (муничипально-частном) партнерстве или концессионных соглашений, ед.</t>
  </si>
  <si>
    <t xml:space="preserve">Приложение
к постановлению администрации
городского округа город Октябрьский
Республики Башкортостан
от «____»_______2024 г. №________ 
</t>
  </si>
  <si>
    <t>Управляющий делами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Н.М. Хисамов</t>
  </si>
  <si>
    <t>Основное мероприятие: Осуществление единовременных компенсационных выплат тренерам, реализующим дополнительные образовательные программы спортивной подготовки в городских округах с населением свыше 100 тысяч человек, расположенных на территории Республики Башкортостан</t>
  </si>
  <si>
    <t>2025-2030</t>
  </si>
  <si>
    <t>2.6</t>
  </si>
  <si>
    <t>Осуществление единовременных компенсационных выплат тренерам, реализующим дополнительные образовательные программы спортивной подготовки в городских округах с населением свыше 100 тысяч человек, расположенных на территории Республики Башкортостан</t>
  </si>
  <si>
    <t>2.6.1</t>
  </si>
  <si>
    <t xml:space="preserve"> 2020 - 600, 2021 - 600, 2022 - 600, 2023 - 600, 2024 - 600, 2025 - 600 </t>
  </si>
  <si>
    <t>1.1.2</t>
  </si>
  <si>
    <t xml:space="preserve"> 2025 - 770, 2026 - 770, 2027 - 770, 2028 - 770, 2029 - 770, 2030 - 770</t>
  </si>
  <si>
    <t>1.4.1</t>
  </si>
  <si>
    <t>1.4.2</t>
  </si>
  <si>
    <t>Реализация  физкультурно-оздоровительных услуг инвалидам и лицам с ограниченными возможностями здоровья в возрасте 6-17 лет, в соответствии с индивидуальной программой реабилитации или абилитации инвалидов, выполнившим нормативы Всероссийского физкультурно-спортивного комплекса "Готов к труду и обороне" (ГТО)</t>
  </si>
  <si>
    <t>2025-2026</t>
  </si>
  <si>
    <t>2026 - 1</t>
  </si>
  <si>
    <t>СШ, Дворец спорта</t>
  </si>
  <si>
    <t>Предоставление объектов спорта для занятий массовым спортом, образовательными программами в области физической культуры и спорта и проведения физкультурных и спортивных мероприятий</t>
  </si>
  <si>
    <t>Основное мероприятие: "Предоставление объектов спорта для занятий массовым спортом, образовательными программами в области физической культуры и спорта и проведения физкультурных и спортивных мероприятий"</t>
  </si>
  <si>
    <t>количество инвалидам и лицам с ограниченными возможностями здоровья в возрасте 6-17 лет, получивших физкультурно-оздоровительные услуги, чел.</t>
  </si>
  <si>
    <t>Дворец спорта</t>
  </si>
  <si>
    <t xml:space="preserve"> 2025 - 1000 , 2026 - 1000, 2027 - 1000, 2028 - 1000, 2029 - 1000, 2030 -1000 </t>
  </si>
  <si>
    <t>1.5</t>
  </si>
  <si>
    <t>1.5.2</t>
  </si>
  <si>
    <t>2025 - 7, 2026 - 7, 2027 - 7, 2028 - 7, 2029 - 7, 2030 - 7</t>
  </si>
  <si>
    <t xml:space="preserve"> 2025 - 7,        2026 - 7,       2027 - 7,       2028 - 7,  2029 - 7, 2030 - 7</t>
  </si>
  <si>
    <t>2025 -  55 
2026 - 89
2027 -  95
2028 -  99
2029 - 123
2030 -130</t>
  </si>
  <si>
    <t>1,3</t>
  </si>
  <si>
    <t>количество проведеных физкультурных и  спортивных мероприятий на объектах спорта (согласно муниципального задания), ед.</t>
  </si>
  <si>
    <t xml:space="preserve"> 2025 - 4350, 2026 - 4350, 2027 - 4350, 2028 - 4350, 2029 - 4350, 2030 - 4350</t>
  </si>
  <si>
    <t>2025 - 14,   2026 - 14, 2027 - 14, 2028 - 14, 2029 - 14, 2030 - 14.</t>
  </si>
  <si>
    <t>2025 - 7,  2026 - 7,  2027 - 7,  2028 - 7, 2029 - 7, 2030 - 7</t>
  </si>
  <si>
    <t>КСиФК, отдел образования, образовательные организации, федерации по видам спорта (по согласованию), спортивные клубы (по согласованию)</t>
  </si>
  <si>
    <t>КСиМП, СШ, Дворец спорта, СОК "Спартак"</t>
  </si>
  <si>
    <t>СШ, Дворец спорта, СОК "Спартак"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</si>
</sst>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;[Red]0.0"/>
    <numFmt numFmtId="166" formatCode="0;[Red]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0" fillId="0" borderId="0" xfId="0" applyFill="1"/>
    <xf numFmtId="166" fontId="0" fillId="0" borderId="0" xfId="0" applyNumberFormat="1" applyBorder="1"/>
    <xf numFmtId="166" fontId="0" fillId="0" borderId="0" xfId="0" applyNumberFormat="1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166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5" fontId="2" fillId="0" borderId="0" xfId="0" applyNumberFormat="1" applyFont="1"/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6" fillId="0" borderId="0" xfId="0" applyNumberFormat="1" applyFont="1" applyFill="1" applyBorder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14" fontId="3" fillId="0" borderId="0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165" fontId="4" fillId="0" borderId="4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98"/>
  <sheetViews>
    <sheetView tabSelected="1" view="pageBreakPreview" zoomScale="55" zoomScaleNormal="55" zoomScaleSheetLayoutView="55" zoomScalePageLayoutView="40" workbookViewId="0">
      <pane xSplit="9" ySplit="11" topLeftCell="J12" activePane="bottomRight" state="frozen"/>
      <selection pane="topRight" activeCell="J1" sqref="J1"/>
      <selection pane="bottomLeft" activeCell="A8" sqref="A8"/>
      <selection pane="bottomRight" activeCell="C178" sqref="C178"/>
    </sheetView>
  </sheetViews>
  <sheetFormatPr defaultRowHeight="21" x14ac:dyDescent="0.25"/>
  <cols>
    <col min="1" max="1" width="18.42578125" style="13" bestFit="1" customWidth="1"/>
    <col min="2" max="2" width="76" style="13" customWidth="1"/>
    <col min="3" max="3" width="20.7109375" style="14" customWidth="1"/>
    <col min="4" max="4" width="27.5703125" style="14" customWidth="1"/>
    <col min="5" max="5" width="20.85546875" style="15" customWidth="1"/>
    <col min="6" max="6" width="20.140625" style="16" customWidth="1"/>
    <col min="7" max="7" width="18.85546875" style="16" customWidth="1"/>
    <col min="8" max="8" width="19.42578125" style="16" customWidth="1"/>
    <col min="9" max="9" width="23.7109375" style="47" customWidth="1"/>
    <col min="10" max="10" width="18.85546875" style="16" customWidth="1"/>
    <col min="11" max="11" width="21.7109375" style="16" customWidth="1"/>
    <col min="12" max="12" width="17.28515625" style="17" customWidth="1"/>
    <col min="13" max="13" width="17.140625" style="75" customWidth="1"/>
    <col min="14" max="14" width="21.42578125" style="75" customWidth="1"/>
    <col min="15" max="15" width="31.85546875" style="67" customWidth="1"/>
    <col min="16" max="16" width="23.5703125" style="67" customWidth="1"/>
    <col min="17" max="45" width="9.140625" style="6"/>
  </cols>
  <sheetData>
    <row r="1" spans="1:162" s="6" customFormat="1" ht="150.75" customHeight="1" x14ac:dyDescent="0.25">
      <c r="A1" s="43"/>
      <c r="B1" s="43"/>
      <c r="C1" s="43"/>
      <c r="D1" s="43"/>
      <c r="E1" s="15"/>
      <c r="F1" s="16"/>
      <c r="G1" s="16"/>
      <c r="H1" s="16"/>
      <c r="I1" s="16"/>
      <c r="J1" s="16"/>
      <c r="K1" s="16"/>
      <c r="L1" s="17"/>
      <c r="M1" s="133" t="s">
        <v>112</v>
      </c>
      <c r="N1" s="134"/>
      <c r="O1" s="134"/>
      <c r="P1" s="81"/>
    </row>
    <row r="2" spans="1:162" s="6" customFormat="1" ht="147" customHeight="1" x14ac:dyDescent="0.25">
      <c r="A2" s="43" t="s">
        <v>72</v>
      </c>
      <c r="B2" s="43"/>
      <c r="C2" s="43"/>
      <c r="D2" s="43"/>
      <c r="E2" s="15"/>
      <c r="F2" s="26" t="s">
        <v>72</v>
      </c>
      <c r="G2" s="26"/>
      <c r="H2" s="26"/>
      <c r="I2" s="26"/>
      <c r="J2" s="26"/>
      <c r="K2" s="26"/>
      <c r="L2" s="27"/>
      <c r="M2" s="116" t="s">
        <v>87</v>
      </c>
      <c r="N2" s="116"/>
      <c r="O2" s="116"/>
      <c r="P2" s="43"/>
    </row>
    <row r="3" spans="1:162" ht="122.25" customHeight="1" x14ac:dyDescent="0.25">
      <c r="B3" s="118" t="s">
        <v>68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68"/>
    </row>
    <row r="4" spans="1:162" ht="3.75" customHeight="1" x14ac:dyDescent="0.25">
      <c r="A4" s="2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69"/>
    </row>
    <row r="5" spans="1:162" hidden="1" x14ac:dyDescent="0.25">
      <c r="A5" s="28"/>
      <c r="B5" s="56"/>
      <c r="C5" s="56"/>
      <c r="D5" s="56"/>
      <c r="E5" s="56"/>
      <c r="F5" s="56"/>
      <c r="G5" s="56"/>
      <c r="H5" s="56"/>
      <c r="I5" s="56"/>
      <c r="J5" s="56"/>
      <c r="K5" s="61"/>
      <c r="L5" s="56"/>
      <c r="M5" s="70"/>
      <c r="N5" s="70"/>
      <c r="O5" s="70"/>
      <c r="P5" s="69"/>
    </row>
    <row r="6" spans="1:162" hidden="1" x14ac:dyDescent="0.25">
      <c r="A6" s="28"/>
      <c r="B6" s="56"/>
      <c r="C6" s="56"/>
      <c r="D6" s="56"/>
      <c r="E6" s="56"/>
      <c r="F6" s="56"/>
      <c r="G6" s="56"/>
      <c r="H6" s="56"/>
      <c r="I6" s="56"/>
      <c r="J6" s="56"/>
      <c r="K6" s="61"/>
      <c r="L6" s="56"/>
      <c r="M6" s="70"/>
      <c r="N6" s="70"/>
      <c r="O6" s="70"/>
      <c r="P6" s="69"/>
    </row>
    <row r="7" spans="1:162" hidden="1" x14ac:dyDescent="0.25">
      <c r="A7" s="28"/>
      <c r="B7" s="56"/>
      <c r="C7" s="56"/>
      <c r="D7" s="56"/>
      <c r="E7" s="56"/>
      <c r="F7" s="56"/>
      <c r="G7" s="56"/>
      <c r="H7" s="56"/>
      <c r="I7" s="56"/>
      <c r="J7" s="56"/>
      <c r="K7" s="61"/>
      <c r="L7" s="56"/>
      <c r="M7" s="70"/>
      <c r="N7" s="70"/>
      <c r="O7" s="70"/>
      <c r="P7" s="69"/>
    </row>
    <row r="8" spans="1:162" ht="72" customHeight="1" x14ac:dyDescent="0.25">
      <c r="A8" s="93" t="s">
        <v>0</v>
      </c>
      <c r="B8" s="93" t="s">
        <v>1</v>
      </c>
      <c r="C8" s="92" t="s">
        <v>3</v>
      </c>
      <c r="D8" s="92" t="s">
        <v>2</v>
      </c>
      <c r="E8" s="127" t="s">
        <v>4</v>
      </c>
      <c r="F8" s="127"/>
      <c r="G8" s="127"/>
      <c r="H8" s="127"/>
      <c r="I8" s="127"/>
      <c r="J8" s="127"/>
      <c r="K8" s="127"/>
      <c r="L8" s="92" t="s">
        <v>7</v>
      </c>
      <c r="M8" s="92" t="s">
        <v>76</v>
      </c>
      <c r="N8" s="92" t="s">
        <v>77</v>
      </c>
      <c r="O8" s="92" t="s">
        <v>8</v>
      </c>
      <c r="P8" s="92" t="s">
        <v>9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</row>
    <row r="9" spans="1:162" ht="47.25" customHeight="1" x14ac:dyDescent="0.25">
      <c r="A9" s="93"/>
      <c r="B9" s="93"/>
      <c r="C9" s="92"/>
      <c r="D9" s="92"/>
      <c r="E9" s="127" t="s">
        <v>6</v>
      </c>
      <c r="F9" s="126" t="s">
        <v>5</v>
      </c>
      <c r="G9" s="126"/>
      <c r="H9" s="126"/>
      <c r="I9" s="126"/>
      <c r="J9" s="126"/>
      <c r="K9" s="126"/>
      <c r="L9" s="92"/>
      <c r="M9" s="92"/>
      <c r="N9" s="92"/>
      <c r="O9" s="92"/>
      <c r="P9" s="9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</row>
    <row r="10" spans="1:162" ht="43.5" customHeight="1" x14ac:dyDescent="0.25">
      <c r="A10" s="93"/>
      <c r="B10" s="93"/>
      <c r="C10" s="92"/>
      <c r="D10" s="92"/>
      <c r="E10" s="127"/>
      <c r="F10" s="18">
        <v>2025</v>
      </c>
      <c r="G10" s="18">
        <v>2026</v>
      </c>
      <c r="H10" s="18">
        <v>2027</v>
      </c>
      <c r="I10" s="18">
        <v>2028</v>
      </c>
      <c r="J10" s="18">
        <v>2029</v>
      </c>
      <c r="K10" s="18">
        <v>2030</v>
      </c>
      <c r="L10" s="92"/>
      <c r="M10" s="92"/>
      <c r="N10" s="92"/>
      <c r="O10" s="92"/>
      <c r="P10" s="9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</row>
    <row r="11" spans="1:162" s="4" customFormat="1" x14ac:dyDescent="0.25">
      <c r="A11" s="19">
        <v>1</v>
      </c>
      <c r="B11" s="19">
        <v>2</v>
      </c>
      <c r="C11" s="20">
        <v>3</v>
      </c>
      <c r="D11" s="20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21">
        <v>12</v>
      </c>
      <c r="M11" s="20">
        <v>13</v>
      </c>
      <c r="N11" s="21">
        <v>14</v>
      </c>
      <c r="O11" s="71">
        <v>15</v>
      </c>
      <c r="P11" s="71">
        <v>16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</row>
    <row r="12" spans="1:162" ht="46.5" customHeight="1" x14ac:dyDescent="0.25">
      <c r="A12" s="93" t="s">
        <v>10</v>
      </c>
      <c r="B12" s="121" t="s">
        <v>11</v>
      </c>
      <c r="C12" s="92" t="s">
        <v>12</v>
      </c>
      <c r="D12" s="92"/>
      <c r="E12" s="32">
        <f>E13+E14+E15+E16</f>
        <v>1582426.2238999996</v>
      </c>
      <c r="F12" s="32">
        <f t="shared" ref="F12:K12" si="0">F13+F14+F15+F16</f>
        <v>253154.12138999999</v>
      </c>
      <c r="G12" s="32">
        <f t="shared" si="0"/>
        <v>255988.13811999996</v>
      </c>
      <c r="H12" s="35">
        <f t="shared" si="0"/>
        <v>264748.49112000002</v>
      </c>
      <c r="I12" s="48">
        <f t="shared" si="0"/>
        <v>266022.49109000002</v>
      </c>
      <c r="J12" s="36">
        <f t="shared" si="0"/>
        <v>270618.49109000002</v>
      </c>
      <c r="K12" s="60">
        <f t="shared" si="0"/>
        <v>271894.49109000002</v>
      </c>
      <c r="L12" s="94" t="s">
        <v>115</v>
      </c>
      <c r="M12" s="95" t="s">
        <v>93</v>
      </c>
      <c r="N12" s="95" t="s">
        <v>95</v>
      </c>
      <c r="O12" s="92" t="s">
        <v>17</v>
      </c>
      <c r="P12" s="92" t="s">
        <v>17</v>
      </c>
      <c r="Q12" s="7"/>
      <c r="R12" s="7"/>
      <c r="S12" s="9" t="s">
        <v>67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29"/>
      <c r="AF12" s="130"/>
      <c r="AG12" s="125"/>
      <c r="AH12" s="10"/>
      <c r="AI12" s="11"/>
      <c r="AJ12" s="11"/>
      <c r="AK12" s="11"/>
      <c r="AL12" s="11"/>
      <c r="AM12" s="11"/>
      <c r="AN12" s="11"/>
      <c r="AO12" s="11"/>
      <c r="AP12" s="131"/>
      <c r="AQ12" s="132"/>
      <c r="AR12" s="132"/>
      <c r="AS12" s="125"/>
      <c r="AT12" s="128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</row>
    <row r="13" spans="1:162" ht="67.5" customHeight="1" x14ac:dyDescent="0.25">
      <c r="A13" s="93"/>
      <c r="B13" s="121"/>
      <c r="C13" s="120" t="s">
        <v>13</v>
      </c>
      <c r="D13" s="120"/>
      <c r="E13" s="32">
        <f>SUM(F13:K13)</f>
        <v>1246320.5803599998</v>
      </c>
      <c r="F13" s="32">
        <f t="shared" ref="F13:K16" si="1">F18+F113</f>
        <v>207447.99729999999</v>
      </c>
      <c r="G13" s="52">
        <f t="shared" si="1"/>
        <v>202441.19422999996</v>
      </c>
      <c r="H13" s="52">
        <f t="shared" si="1"/>
        <v>209107.84723000001</v>
      </c>
      <c r="I13" s="52">
        <f t="shared" si="1"/>
        <v>209107.84720000002</v>
      </c>
      <c r="J13" s="52">
        <f t="shared" si="1"/>
        <v>209107.84720000002</v>
      </c>
      <c r="K13" s="60">
        <f t="shared" si="1"/>
        <v>209107.84720000002</v>
      </c>
      <c r="L13" s="94"/>
      <c r="M13" s="95"/>
      <c r="N13" s="95"/>
      <c r="O13" s="92"/>
      <c r="P13" s="9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29"/>
      <c r="AF13" s="130"/>
      <c r="AG13" s="125"/>
      <c r="AH13" s="10"/>
      <c r="AI13" s="11"/>
      <c r="AJ13" s="11"/>
      <c r="AK13" s="11"/>
      <c r="AL13" s="11"/>
      <c r="AM13" s="11"/>
      <c r="AN13" s="11"/>
      <c r="AO13" s="11"/>
      <c r="AP13" s="131"/>
      <c r="AQ13" s="132"/>
      <c r="AR13" s="132"/>
      <c r="AS13" s="125"/>
      <c r="AT13" s="128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</row>
    <row r="14" spans="1:162" ht="45" customHeight="1" x14ac:dyDescent="0.25">
      <c r="A14" s="93"/>
      <c r="B14" s="121"/>
      <c r="C14" s="120" t="s">
        <v>14</v>
      </c>
      <c r="D14" s="120"/>
      <c r="E14" s="32">
        <f>SUM(F14:K14)</f>
        <v>0</v>
      </c>
      <c r="F14" s="32">
        <f t="shared" si="1"/>
        <v>0</v>
      </c>
      <c r="G14" s="32">
        <f t="shared" si="1"/>
        <v>0</v>
      </c>
      <c r="H14" s="35">
        <f t="shared" si="1"/>
        <v>0</v>
      </c>
      <c r="I14" s="48">
        <f t="shared" si="1"/>
        <v>0</v>
      </c>
      <c r="J14" s="36">
        <f t="shared" si="1"/>
        <v>0</v>
      </c>
      <c r="K14" s="60">
        <f t="shared" si="1"/>
        <v>0</v>
      </c>
      <c r="L14" s="94"/>
      <c r="M14" s="95"/>
      <c r="N14" s="95"/>
      <c r="O14" s="92"/>
      <c r="P14" s="92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29"/>
      <c r="AF14" s="130"/>
      <c r="AG14" s="125"/>
      <c r="AH14" s="10"/>
      <c r="AI14" s="11"/>
      <c r="AJ14" s="11"/>
      <c r="AK14" s="11"/>
      <c r="AL14" s="11"/>
      <c r="AM14" s="11"/>
      <c r="AN14" s="11"/>
      <c r="AO14" s="11"/>
      <c r="AP14" s="131"/>
      <c r="AQ14" s="132"/>
      <c r="AR14" s="132"/>
      <c r="AS14" s="125"/>
      <c r="AT14" s="128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</row>
    <row r="15" spans="1:162" ht="54" customHeight="1" x14ac:dyDescent="0.25">
      <c r="A15" s="93"/>
      <c r="B15" s="121"/>
      <c r="C15" s="120" t="s">
        <v>15</v>
      </c>
      <c r="D15" s="120"/>
      <c r="E15" s="32">
        <f>SUM(F15:K15)</f>
        <v>249181.44353999998</v>
      </c>
      <c r="F15" s="32">
        <f t="shared" si="1"/>
        <v>37189.42409</v>
      </c>
      <c r="G15" s="32">
        <f t="shared" si="1"/>
        <v>41560.243889999998</v>
      </c>
      <c r="H15" s="35">
        <f t="shared" si="1"/>
        <v>42607.943890000002</v>
      </c>
      <c r="I15" s="48">
        <f t="shared" si="1"/>
        <v>42607.943890000002</v>
      </c>
      <c r="J15" s="36">
        <f t="shared" si="1"/>
        <v>42607.943890000002</v>
      </c>
      <c r="K15" s="60">
        <f t="shared" si="1"/>
        <v>42607.943890000002</v>
      </c>
      <c r="L15" s="94"/>
      <c r="M15" s="95"/>
      <c r="N15" s="95"/>
      <c r="O15" s="92"/>
      <c r="P15" s="9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29"/>
      <c r="AF15" s="130"/>
      <c r="AG15" s="125"/>
      <c r="AH15" s="10"/>
      <c r="AI15" s="11"/>
      <c r="AJ15" s="11"/>
      <c r="AK15" s="11"/>
      <c r="AL15" s="11"/>
      <c r="AM15" s="11"/>
      <c r="AN15" s="11"/>
      <c r="AO15" s="11"/>
      <c r="AP15" s="131"/>
      <c r="AQ15" s="132"/>
      <c r="AR15" s="132"/>
      <c r="AS15" s="125"/>
      <c r="AT15" s="128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</row>
    <row r="16" spans="1:162" ht="39" customHeight="1" x14ac:dyDescent="0.25">
      <c r="A16" s="93"/>
      <c r="B16" s="121"/>
      <c r="C16" s="120" t="s">
        <v>16</v>
      </c>
      <c r="D16" s="120"/>
      <c r="E16" s="32">
        <f>SUM(F16:K16)</f>
        <v>86924.2</v>
      </c>
      <c r="F16" s="32">
        <f t="shared" si="1"/>
        <v>8516.7000000000007</v>
      </c>
      <c r="G16" s="32">
        <f t="shared" si="1"/>
        <v>11986.7</v>
      </c>
      <c r="H16" s="55">
        <f t="shared" si="1"/>
        <v>13032.7</v>
      </c>
      <c r="I16" s="48">
        <f t="shared" si="1"/>
        <v>14306.7</v>
      </c>
      <c r="J16" s="36">
        <f t="shared" si="1"/>
        <v>18902.7</v>
      </c>
      <c r="K16" s="60">
        <f t="shared" si="1"/>
        <v>20178.7</v>
      </c>
      <c r="L16" s="94"/>
      <c r="M16" s="95"/>
      <c r="N16" s="95"/>
      <c r="O16" s="92"/>
      <c r="P16" s="9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29"/>
      <c r="AF16" s="130"/>
      <c r="AG16" s="125"/>
      <c r="AH16" s="10"/>
      <c r="AI16" s="11"/>
      <c r="AJ16" s="11"/>
      <c r="AK16" s="11"/>
      <c r="AL16" s="11"/>
      <c r="AM16" s="11"/>
      <c r="AN16" s="11"/>
      <c r="AO16" s="11"/>
      <c r="AP16" s="131"/>
      <c r="AQ16" s="132"/>
      <c r="AR16" s="132"/>
      <c r="AS16" s="125"/>
      <c r="AT16" s="128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</row>
    <row r="17" spans="1:50" ht="43.5" customHeight="1" x14ac:dyDescent="0.25">
      <c r="A17" s="113" t="s">
        <v>20</v>
      </c>
      <c r="B17" s="93" t="s">
        <v>60</v>
      </c>
      <c r="C17" s="92"/>
      <c r="D17" s="24" t="s">
        <v>12</v>
      </c>
      <c r="E17" s="32">
        <f>E18+E19+E20+E21</f>
        <v>363579.23859000002</v>
      </c>
      <c r="F17" s="32">
        <f t="shared" ref="F17:K17" si="2">F18+F19+F20+F21</f>
        <v>56844.879010000004</v>
      </c>
      <c r="G17" s="64">
        <f t="shared" si="2"/>
        <v>57601.29434</v>
      </c>
      <c r="H17" s="64">
        <f t="shared" si="2"/>
        <v>58843.266339999995</v>
      </c>
      <c r="I17" s="64">
        <f t="shared" si="2"/>
        <v>60003.266299999996</v>
      </c>
      <c r="J17" s="64">
        <f t="shared" si="2"/>
        <v>64543.266299999996</v>
      </c>
      <c r="K17" s="64">
        <f t="shared" si="2"/>
        <v>65743.266299999988</v>
      </c>
      <c r="L17" s="94" t="s">
        <v>115</v>
      </c>
      <c r="M17" s="95" t="s">
        <v>61</v>
      </c>
      <c r="N17" s="95" t="s">
        <v>34</v>
      </c>
      <c r="O17" s="92" t="s">
        <v>17</v>
      </c>
      <c r="P17" s="92" t="s">
        <v>17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1"/>
      <c r="AU17" s="1"/>
      <c r="AV17" s="1"/>
      <c r="AW17" s="1"/>
      <c r="AX17" s="1"/>
    </row>
    <row r="18" spans="1:50" ht="124.5" customHeight="1" x14ac:dyDescent="0.25">
      <c r="A18" s="113"/>
      <c r="B18" s="93"/>
      <c r="C18" s="92"/>
      <c r="D18" s="24" t="s">
        <v>13</v>
      </c>
      <c r="E18" s="32">
        <f>F18+G18+H18+I18+J18+K18</f>
        <v>219604.35179000004</v>
      </c>
      <c r="F18" s="52">
        <f t="shared" ref="F18:K21" si="3">F23+F53+F63+F78+F43+F93+F103</f>
        <v>41559.747710000003</v>
      </c>
      <c r="G18" s="64">
        <f t="shared" si="3"/>
        <v>35447.343240000002</v>
      </c>
      <c r="H18" s="64">
        <f t="shared" si="3"/>
        <v>35649.315239999996</v>
      </c>
      <c r="I18" s="64">
        <f t="shared" si="3"/>
        <v>35649.315199999997</v>
      </c>
      <c r="J18" s="64">
        <f t="shared" si="3"/>
        <v>35649.315199999997</v>
      </c>
      <c r="K18" s="64">
        <f t="shared" si="3"/>
        <v>35649.315199999997</v>
      </c>
      <c r="L18" s="94"/>
      <c r="M18" s="95"/>
      <c r="N18" s="95"/>
      <c r="O18" s="92"/>
      <c r="P18" s="92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1"/>
      <c r="AU18" s="1"/>
      <c r="AV18" s="1"/>
      <c r="AW18" s="1"/>
      <c r="AX18" s="1"/>
    </row>
    <row r="19" spans="1:50" ht="42" x14ac:dyDescent="0.25">
      <c r="A19" s="113"/>
      <c r="B19" s="93"/>
      <c r="C19" s="92"/>
      <c r="D19" s="24" t="s">
        <v>14</v>
      </c>
      <c r="E19" s="64">
        <f t="shared" ref="E19:E21" si="4">F19+G19+H19+I19+J19+K19</f>
        <v>0</v>
      </c>
      <c r="F19" s="64">
        <f t="shared" si="3"/>
        <v>0</v>
      </c>
      <c r="G19" s="64">
        <f t="shared" si="3"/>
        <v>0</v>
      </c>
      <c r="H19" s="64">
        <f t="shared" si="3"/>
        <v>0</v>
      </c>
      <c r="I19" s="64">
        <f t="shared" si="3"/>
        <v>0</v>
      </c>
      <c r="J19" s="64">
        <f t="shared" si="3"/>
        <v>0</v>
      </c>
      <c r="K19" s="64">
        <f t="shared" si="3"/>
        <v>0</v>
      </c>
      <c r="L19" s="94"/>
      <c r="M19" s="95"/>
      <c r="N19" s="95"/>
      <c r="O19" s="92"/>
      <c r="P19" s="92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1"/>
      <c r="AU19" s="1"/>
      <c r="AV19" s="1"/>
      <c r="AW19" s="1"/>
      <c r="AX19" s="1"/>
    </row>
    <row r="20" spans="1:50" ht="42" x14ac:dyDescent="0.25">
      <c r="A20" s="113"/>
      <c r="B20" s="93"/>
      <c r="C20" s="92"/>
      <c r="D20" s="24" t="s">
        <v>15</v>
      </c>
      <c r="E20" s="64">
        <f t="shared" si="4"/>
        <v>59854.886799999993</v>
      </c>
      <c r="F20" s="64">
        <f t="shared" si="3"/>
        <v>7085.1313</v>
      </c>
      <c r="G20" s="64">
        <f t="shared" si="3"/>
        <v>10553.9511</v>
      </c>
      <c r="H20" s="64">
        <f t="shared" si="3"/>
        <v>10553.9511</v>
      </c>
      <c r="I20" s="64">
        <f t="shared" si="3"/>
        <v>10553.9511</v>
      </c>
      <c r="J20" s="64">
        <f t="shared" si="3"/>
        <v>10553.9511</v>
      </c>
      <c r="K20" s="64">
        <f t="shared" si="3"/>
        <v>10553.9511</v>
      </c>
      <c r="L20" s="94"/>
      <c r="M20" s="95"/>
      <c r="N20" s="95"/>
      <c r="O20" s="92"/>
      <c r="P20" s="92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1"/>
      <c r="AU20" s="1"/>
      <c r="AV20" s="1"/>
      <c r="AW20" s="1"/>
      <c r="AX20" s="1"/>
    </row>
    <row r="21" spans="1:50" ht="42" x14ac:dyDescent="0.25">
      <c r="A21" s="113"/>
      <c r="B21" s="93"/>
      <c r="C21" s="92"/>
      <c r="D21" s="24" t="s">
        <v>16</v>
      </c>
      <c r="E21" s="64">
        <f t="shared" si="4"/>
        <v>84120</v>
      </c>
      <c r="F21" s="64">
        <f t="shared" si="3"/>
        <v>8200</v>
      </c>
      <c r="G21" s="64">
        <f t="shared" si="3"/>
        <v>11600</v>
      </c>
      <c r="H21" s="64">
        <f t="shared" si="3"/>
        <v>12640</v>
      </c>
      <c r="I21" s="64">
        <f t="shared" si="3"/>
        <v>13800</v>
      </c>
      <c r="J21" s="64">
        <f t="shared" si="3"/>
        <v>18340</v>
      </c>
      <c r="K21" s="64">
        <f t="shared" si="3"/>
        <v>19540</v>
      </c>
      <c r="L21" s="94"/>
      <c r="M21" s="95"/>
      <c r="N21" s="95"/>
      <c r="O21" s="92"/>
      <c r="P21" s="92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1"/>
      <c r="AU21" s="1"/>
      <c r="AV21" s="1"/>
      <c r="AW21" s="1"/>
      <c r="AX21" s="1"/>
    </row>
    <row r="22" spans="1:50" ht="30.75" customHeight="1" x14ac:dyDescent="0.25">
      <c r="A22" s="91" t="s">
        <v>19</v>
      </c>
      <c r="B22" s="93" t="s">
        <v>18</v>
      </c>
      <c r="C22" s="92"/>
      <c r="D22" s="24" t="s">
        <v>12</v>
      </c>
      <c r="E22" s="32">
        <f>E27+E32</f>
        <v>56649.600000000006</v>
      </c>
      <c r="F22" s="64">
        <f t="shared" ref="F22:K22" si="5">F27+F32</f>
        <v>9441.6</v>
      </c>
      <c r="G22" s="64">
        <f t="shared" si="5"/>
        <v>9441.6</v>
      </c>
      <c r="H22" s="64">
        <f t="shared" si="5"/>
        <v>9441.6</v>
      </c>
      <c r="I22" s="64">
        <f t="shared" si="5"/>
        <v>9441.6</v>
      </c>
      <c r="J22" s="64">
        <f t="shared" si="5"/>
        <v>9441.6</v>
      </c>
      <c r="K22" s="64">
        <f t="shared" si="5"/>
        <v>9441.6</v>
      </c>
      <c r="L22" s="94" t="s">
        <v>115</v>
      </c>
      <c r="M22" s="95" t="s">
        <v>33</v>
      </c>
      <c r="N22" s="95" t="s">
        <v>34</v>
      </c>
      <c r="O22" s="92" t="s">
        <v>17</v>
      </c>
      <c r="P22" s="92" t="s">
        <v>17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1"/>
      <c r="AU22" s="1"/>
      <c r="AV22" s="1"/>
      <c r="AW22" s="1"/>
      <c r="AX22" s="1"/>
    </row>
    <row r="23" spans="1:50" ht="147" customHeight="1" x14ac:dyDescent="0.25">
      <c r="A23" s="91"/>
      <c r="B23" s="93"/>
      <c r="C23" s="92"/>
      <c r="D23" s="24" t="s">
        <v>13</v>
      </c>
      <c r="E23" s="64">
        <f t="shared" ref="E23:K26" si="6">E28+E33</f>
        <v>50409.600000000006</v>
      </c>
      <c r="F23" s="64">
        <f t="shared" si="6"/>
        <v>8401.6</v>
      </c>
      <c r="G23" s="64">
        <f t="shared" si="6"/>
        <v>8401.6</v>
      </c>
      <c r="H23" s="64">
        <f t="shared" si="6"/>
        <v>8401.6</v>
      </c>
      <c r="I23" s="64">
        <f t="shared" si="6"/>
        <v>8401.6</v>
      </c>
      <c r="J23" s="64">
        <f t="shared" si="6"/>
        <v>8401.6</v>
      </c>
      <c r="K23" s="64">
        <f t="shared" si="6"/>
        <v>8401.6</v>
      </c>
      <c r="L23" s="94"/>
      <c r="M23" s="95"/>
      <c r="N23" s="95"/>
      <c r="O23" s="92"/>
      <c r="P23" s="92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1"/>
      <c r="AU23" s="1"/>
      <c r="AV23" s="1"/>
      <c r="AW23" s="1"/>
      <c r="AX23" s="1"/>
    </row>
    <row r="24" spans="1:50" ht="42" x14ac:dyDescent="0.25">
      <c r="A24" s="91"/>
      <c r="B24" s="93"/>
      <c r="C24" s="92"/>
      <c r="D24" s="24" t="s">
        <v>14</v>
      </c>
      <c r="E24" s="64">
        <f t="shared" si="6"/>
        <v>0</v>
      </c>
      <c r="F24" s="64">
        <f t="shared" si="6"/>
        <v>0</v>
      </c>
      <c r="G24" s="64">
        <f t="shared" si="6"/>
        <v>0</v>
      </c>
      <c r="H24" s="64">
        <f t="shared" si="6"/>
        <v>0</v>
      </c>
      <c r="I24" s="64">
        <f t="shared" si="6"/>
        <v>0</v>
      </c>
      <c r="J24" s="64">
        <f t="shared" si="6"/>
        <v>0</v>
      </c>
      <c r="K24" s="64">
        <f t="shared" si="6"/>
        <v>0</v>
      </c>
      <c r="L24" s="94"/>
      <c r="M24" s="95"/>
      <c r="N24" s="95"/>
      <c r="O24" s="92"/>
      <c r="P24" s="92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1"/>
      <c r="AU24" s="1"/>
      <c r="AV24" s="1"/>
      <c r="AW24" s="1"/>
      <c r="AX24" s="1"/>
    </row>
    <row r="25" spans="1:50" ht="42" x14ac:dyDescent="0.25">
      <c r="A25" s="91"/>
      <c r="B25" s="93"/>
      <c r="C25" s="92"/>
      <c r="D25" s="24" t="s">
        <v>15</v>
      </c>
      <c r="E25" s="64">
        <f t="shared" si="6"/>
        <v>0</v>
      </c>
      <c r="F25" s="64">
        <f t="shared" si="6"/>
        <v>0</v>
      </c>
      <c r="G25" s="64">
        <f t="shared" si="6"/>
        <v>0</v>
      </c>
      <c r="H25" s="64">
        <f t="shared" si="6"/>
        <v>0</v>
      </c>
      <c r="I25" s="64">
        <f t="shared" si="6"/>
        <v>0</v>
      </c>
      <c r="J25" s="64">
        <f t="shared" si="6"/>
        <v>0</v>
      </c>
      <c r="K25" s="64">
        <f t="shared" si="6"/>
        <v>0</v>
      </c>
      <c r="L25" s="94"/>
      <c r="M25" s="95"/>
      <c r="N25" s="95"/>
      <c r="O25" s="92"/>
      <c r="P25" s="92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1"/>
      <c r="AU25" s="1"/>
      <c r="AV25" s="1"/>
      <c r="AW25" s="1"/>
      <c r="AX25" s="1"/>
    </row>
    <row r="26" spans="1:50" ht="161.25" customHeight="1" x14ac:dyDescent="0.25">
      <c r="A26" s="91"/>
      <c r="B26" s="93"/>
      <c r="C26" s="92"/>
      <c r="D26" s="24" t="s">
        <v>16</v>
      </c>
      <c r="E26" s="64">
        <f t="shared" si="6"/>
        <v>6240</v>
      </c>
      <c r="F26" s="64">
        <f t="shared" si="6"/>
        <v>1040</v>
      </c>
      <c r="G26" s="64">
        <f t="shared" si="6"/>
        <v>1040</v>
      </c>
      <c r="H26" s="64">
        <f t="shared" si="6"/>
        <v>1040</v>
      </c>
      <c r="I26" s="64">
        <f t="shared" si="6"/>
        <v>1040</v>
      </c>
      <c r="J26" s="64">
        <f t="shared" si="6"/>
        <v>1040</v>
      </c>
      <c r="K26" s="64">
        <f t="shared" si="6"/>
        <v>1040</v>
      </c>
      <c r="L26" s="94"/>
      <c r="M26" s="95"/>
      <c r="N26" s="95"/>
      <c r="O26" s="92"/>
      <c r="P26" s="92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1"/>
      <c r="AU26" s="1"/>
      <c r="AV26" s="1"/>
      <c r="AW26" s="1"/>
      <c r="AX26" s="1"/>
    </row>
    <row r="27" spans="1:50" ht="32.25" customHeight="1" x14ac:dyDescent="0.25">
      <c r="A27" s="91" t="s">
        <v>92</v>
      </c>
      <c r="B27" s="121" t="s">
        <v>21</v>
      </c>
      <c r="C27" s="92" t="s">
        <v>143</v>
      </c>
      <c r="D27" s="24" t="s">
        <v>12</v>
      </c>
      <c r="E27" s="32">
        <f>E28+E29+E30+E31</f>
        <v>5768.0879999999997</v>
      </c>
      <c r="F27" s="32">
        <f>SUM(F28:F31)</f>
        <v>961.34799999999996</v>
      </c>
      <c r="G27" s="32">
        <f t="shared" ref="G27:K27" si="7">G28+G29+G30+G31</f>
        <v>961.34799999999996</v>
      </c>
      <c r="H27" s="35">
        <f t="shared" si="7"/>
        <v>961.34799999999996</v>
      </c>
      <c r="I27" s="45">
        <f t="shared" si="7"/>
        <v>961.34799999999996</v>
      </c>
      <c r="J27" s="36">
        <f t="shared" si="7"/>
        <v>961.34799999999996</v>
      </c>
      <c r="K27" s="60">
        <f t="shared" si="7"/>
        <v>961.34799999999996</v>
      </c>
      <c r="L27" s="94" t="s">
        <v>22</v>
      </c>
      <c r="M27" s="95" t="s">
        <v>33</v>
      </c>
      <c r="N27" s="95" t="s">
        <v>34</v>
      </c>
      <c r="O27" s="92" t="s">
        <v>59</v>
      </c>
      <c r="P27" s="92" t="s">
        <v>119</v>
      </c>
    </row>
    <row r="28" spans="1:50" ht="128.25" customHeight="1" x14ac:dyDescent="0.25">
      <c r="A28" s="91"/>
      <c r="B28" s="121"/>
      <c r="C28" s="92"/>
      <c r="D28" s="24" t="s">
        <v>13</v>
      </c>
      <c r="E28" s="32">
        <f>F28+G28+H28+I28+J28+K28</f>
        <v>5768.0879999999997</v>
      </c>
      <c r="F28" s="32">
        <v>961.34799999999996</v>
      </c>
      <c r="G28" s="80">
        <v>961.34799999999996</v>
      </c>
      <c r="H28" s="80">
        <v>961.34799999999996</v>
      </c>
      <c r="I28" s="80">
        <v>961.34799999999996</v>
      </c>
      <c r="J28" s="80">
        <v>961.34799999999996</v>
      </c>
      <c r="K28" s="80">
        <v>961.34799999999996</v>
      </c>
      <c r="L28" s="94"/>
      <c r="M28" s="95"/>
      <c r="N28" s="95"/>
      <c r="O28" s="92"/>
      <c r="P28" s="92"/>
      <c r="R28" s="7"/>
      <c r="S28" s="7"/>
      <c r="T28" s="7"/>
    </row>
    <row r="29" spans="1:50" ht="42" x14ac:dyDescent="0.25">
      <c r="A29" s="91"/>
      <c r="B29" s="121"/>
      <c r="C29" s="92"/>
      <c r="D29" s="24" t="s">
        <v>14</v>
      </c>
      <c r="E29" s="32">
        <f>F29+G29+H29+I29+J29+K29</f>
        <v>0</v>
      </c>
      <c r="F29" s="32"/>
      <c r="G29" s="32"/>
      <c r="H29" s="35"/>
      <c r="I29" s="34"/>
      <c r="J29" s="36"/>
      <c r="K29" s="60"/>
      <c r="L29" s="94"/>
      <c r="M29" s="95"/>
      <c r="N29" s="95"/>
      <c r="O29" s="92"/>
      <c r="P29" s="92"/>
      <c r="R29" s="7"/>
      <c r="S29" s="7"/>
      <c r="T29" s="7"/>
    </row>
    <row r="30" spans="1:50" ht="42" x14ac:dyDescent="0.25">
      <c r="A30" s="91"/>
      <c r="B30" s="121"/>
      <c r="C30" s="92"/>
      <c r="D30" s="24" t="s">
        <v>15</v>
      </c>
      <c r="E30" s="32">
        <f>F30+G30+H30+I30+J30+K30</f>
        <v>0</v>
      </c>
      <c r="F30" s="32"/>
      <c r="G30" s="32"/>
      <c r="H30" s="35"/>
      <c r="I30" s="34"/>
      <c r="J30" s="36"/>
      <c r="K30" s="60"/>
      <c r="L30" s="94"/>
      <c r="M30" s="95"/>
      <c r="N30" s="95"/>
      <c r="O30" s="92"/>
      <c r="P30" s="92"/>
      <c r="R30" s="7"/>
      <c r="S30" s="7"/>
      <c r="T30" s="7"/>
    </row>
    <row r="31" spans="1:50" ht="96" customHeight="1" x14ac:dyDescent="0.25">
      <c r="A31" s="91"/>
      <c r="B31" s="121"/>
      <c r="C31" s="92"/>
      <c r="D31" s="24" t="s">
        <v>16</v>
      </c>
      <c r="E31" s="32">
        <f>F31+G31+H31+I31+J31+K31</f>
        <v>0</v>
      </c>
      <c r="F31" s="32"/>
      <c r="G31" s="32"/>
      <c r="H31" s="35"/>
      <c r="I31" s="45"/>
      <c r="J31" s="36"/>
      <c r="K31" s="60"/>
      <c r="L31" s="94"/>
      <c r="M31" s="95"/>
      <c r="N31" s="95"/>
      <c r="O31" s="92"/>
      <c r="P31" s="92"/>
      <c r="R31" s="7"/>
      <c r="S31" s="7"/>
      <c r="T31" s="7"/>
    </row>
    <row r="32" spans="1:50" ht="44.25" customHeight="1" x14ac:dyDescent="0.25">
      <c r="A32" s="91" t="s">
        <v>120</v>
      </c>
      <c r="B32" s="121" t="s">
        <v>97</v>
      </c>
      <c r="C32" s="92" t="s">
        <v>127</v>
      </c>
      <c r="D32" s="24" t="s">
        <v>12</v>
      </c>
      <c r="E32" s="32">
        <f t="shared" ref="E32:K32" si="8">E33+E34+E35+E36</f>
        <v>50881.512000000002</v>
      </c>
      <c r="F32" s="32">
        <f t="shared" si="8"/>
        <v>8480.2520000000004</v>
      </c>
      <c r="G32" s="32">
        <f t="shared" si="8"/>
        <v>8480.2520000000004</v>
      </c>
      <c r="H32" s="35">
        <f t="shared" si="8"/>
        <v>8480.2520000000004</v>
      </c>
      <c r="I32" s="45">
        <f t="shared" si="8"/>
        <v>8480.2520000000004</v>
      </c>
      <c r="J32" s="36">
        <f t="shared" si="8"/>
        <v>8480.2520000000004</v>
      </c>
      <c r="K32" s="60">
        <f t="shared" si="8"/>
        <v>8480.2520000000004</v>
      </c>
      <c r="L32" s="94" t="s">
        <v>115</v>
      </c>
      <c r="M32" s="95" t="s">
        <v>33</v>
      </c>
      <c r="N32" s="95" t="s">
        <v>34</v>
      </c>
      <c r="O32" s="102" t="s">
        <v>58</v>
      </c>
      <c r="P32" s="102" t="s">
        <v>121</v>
      </c>
      <c r="R32" s="65"/>
      <c r="S32" s="7"/>
      <c r="T32" s="7"/>
    </row>
    <row r="33" spans="1:16" ht="126" customHeight="1" x14ac:dyDescent="0.25">
      <c r="A33" s="91"/>
      <c r="B33" s="121"/>
      <c r="C33" s="92"/>
      <c r="D33" s="24" t="s">
        <v>13</v>
      </c>
      <c r="E33" s="32">
        <f>F33+G33+H33+I33+J33+K33</f>
        <v>44641.512000000002</v>
      </c>
      <c r="F33" s="32">
        <v>7440.2520000000004</v>
      </c>
      <c r="G33" s="80">
        <v>7440.2520000000004</v>
      </c>
      <c r="H33" s="80">
        <v>7440.2520000000004</v>
      </c>
      <c r="I33" s="80">
        <v>7440.2520000000004</v>
      </c>
      <c r="J33" s="80">
        <v>7440.2520000000004</v>
      </c>
      <c r="K33" s="80">
        <v>7440.2520000000004</v>
      </c>
      <c r="L33" s="94"/>
      <c r="M33" s="95"/>
      <c r="N33" s="95"/>
      <c r="O33" s="102"/>
      <c r="P33" s="102"/>
    </row>
    <row r="34" spans="1:16" ht="42" x14ac:dyDescent="0.25">
      <c r="A34" s="91"/>
      <c r="B34" s="121"/>
      <c r="C34" s="92"/>
      <c r="D34" s="24" t="s">
        <v>14</v>
      </c>
      <c r="E34" s="32">
        <f>F34+G34+H34+I34+J34+K34</f>
        <v>0</v>
      </c>
      <c r="F34" s="79"/>
      <c r="G34" s="79"/>
      <c r="H34" s="79"/>
      <c r="I34" s="34"/>
      <c r="J34" s="79"/>
      <c r="K34" s="79"/>
      <c r="L34" s="94"/>
      <c r="M34" s="95"/>
      <c r="N34" s="95"/>
      <c r="O34" s="102"/>
      <c r="P34" s="102"/>
    </row>
    <row r="35" spans="1:16" ht="42" x14ac:dyDescent="0.25">
      <c r="A35" s="91"/>
      <c r="B35" s="121"/>
      <c r="C35" s="92"/>
      <c r="D35" s="24" t="s">
        <v>15</v>
      </c>
      <c r="E35" s="32">
        <f>F35+G35+H35+I35+J35+K35</f>
        <v>0</v>
      </c>
      <c r="F35" s="79"/>
      <c r="G35" s="79"/>
      <c r="H35" s="79"/>
      <c r="I35" s="34"/>
      <c r="J35" s="79"/>
      <c r="K35" s="79"/>
      <c r="L35" s="94"/>
      <c r="M35" s="95"/>
      <c r="N35" s="95"/>
      <c r="O35" s="102"/>
      <c r="P35" s="102"/>
    </row>
    <row r="36" spans="1:16" ht="45" customHeight="1" x14ac:dyDescent="0.25">
      <c r="A36" s="91"/>
      <c r="B36" s="121"/>
      <c r="C36" s="92"/>
      <c r="D36" s="24" t="s">
        <v>16</v>
      </c>
      <c r="E36" s="32">
        <f>F36+G36+H36+I36+J36+K36</f>
        <v>6240</v>
      </c>
      <c r="F36" s="79">
        <v>1040</v>
      </c>
      <c r="G36" s="79">
        <v>1040</v>
      </c>
      <c r="H36" s="79">
        <v>1040</v>
      </c>
      <c r="I36" s="79">
        <v>1040</v>
      </c>
      <c r="J36" s="79">
        <v>1040</v>
      </c>
      <c r="K36" s="79">
        <v>1040</v>
      </c>
      <c r="L36" s="94"/>
      <c r="M36" s="95"/>
      <c r="N36" s="95"/>
      <c r="O36" s="102"/>
      <c r="P36" s="102"/>
    </row>
    <row r="37" spans="1:16" ht="15.75" hidden="1" customHeight="1" x14ac:dyDescent="0.25">
      <c r="A37" s="110" t="s">
        <v>23</v>
      </c>
      <c r="B37" s="117" t="s">
        <v>41</v>
      </c>
      <c r="C37" s="92" t="s">
        <v>42</v>
      </c>
      <c r="D37" s="24" t="s">
        <v>12</v>
      </c>
      <c r="E37" s="32">
        <f t="shared" ref="E37:K37" si="9">E38+E39+E40+E41</f>
        <v>0</v>
      </c>
      <c r="F37" s="32">
        <f t="shared" si="9"/>
        <v>0</v>
      </c>
      <c r="G37" s="32">
        <f t="shared" si="9"/>
        <v>0</v>
      </c>
      <c r="H37" s="35">
        <f t="shared" si="9"/>
        <v>0</v>
      </c>
      <c r="I37" s="34">
        <f t="shared" si="9"/>
        <v>0</v>
      </c>
      <c r="J37" s="36">
        <f t="shared" si="9"/>
        <v>0</v>
      </c>
      <c r="K37" s="60">
        <f t="shared" si="9"/>
        <v>0</v>
      </c>
      <c r="L37" s="94" t="s">
        <v>22</v>
      </c>
      <c r="M37" s="115" t="s">
        <v>38</v>
      </c>
      <c r="N37" s="114" t="s">
        <v>62</v>
      </c>
      <c r="O37" s="107" t="s">
        <v>43</v>
      </c>
      <c r="P37" s="107" t="s">
        <v>49</v>
      </c>
    </row>
    <row r="38" spans="1:16" ht="62.25" hidden="1" customHeight="1" x14ac:dyDescent="0.25">
      <c r="A38" s="110"/>
      <c r="B38" s="117"/>
      <c r="C38" s="92"/>
      <c r="D38" s="24" t="s">
        <v>13</v>
      </c>
      <c r="E38" s="32">
        <f>F38+G38+H38+I38+J38+K38</f>
        <v>0</v>
      </c>
      <c r="F38" s="32"/>
      <c r="G38" s="32"/>
      <c r="H38" s="35"/>
      <c r="I38" s="34"/>
      <c r="J38" s="36"/>
      <c r="K38" s="60"/>
      <c r="L38" s="94"/>
      <c r="M38" s="115"/>
      <c r="N38" s="114"/>
      <c r="O38" s="107"/>
      <c r="P38" s="107"/>
    </row>
    <row r="39" spans="1:16" ht="42" hidden="1" x14ac:dyDescent="0.25">
      <c r="A39" s="110"/>
      <c r="B39" s="117"/>
      <c r="C39" s="92"/>
      <c r="D39" s="24" t="s">
        <v>14</v>
      </c>
      <c r="E39" s="32">
        <f>F39+G39+H39+I39+J39+K39</f>
        <v>0</v>
      </c>
      <c r="F39" s="32"/>
      <c r="G39" s="32"/>
      <c r="H39" s="35"/>
      <c r="I39" s="34"/>
      <c r="J39" s="36"/>
      <c r="K39" s="60"/>
      <c r="L39" s="94"/>
      <c r="M39" s="115"/>
      <c r="N39" s="114"/>
      <c r="O39" s="107"/>
      <c r="P39" s="107"/>
    </row>
    <row r="40" spans="1:16" ht="42" hidden="1" x14ac:dyDescent="0.25">
      <c r="A40" s="110"/>
      <c r="B40" s="117"/>
      <c r="C40" s="92"/>
      <c r="D40" s="24" t="s">
        <v>15</v>
      </c>
      <c r="E40" s="32">
        <f>F40+G40+H40+I40+J40+K40</f>
        <v>0</v>
      </c>
      <c r="F40" s="32"/>
      <c r="G40" s="32"/>
      <c r="H40" s="35"/>
      <c r="I40" s="34"/>
      <c r="J40" s="36"/>
      <c r="K40" s="60"/>
      <c r="L40" s="94"/>
      <c r="M40" s="115"/>
      <c r="N40" s="114"/>
      <c r="O40" s="107"/>
      <c r="P40" s="107"/>
    </row>
    <row r="41" spans="1:16" ht="42" hidden="1" x14ac:dyDescent="0.25">
      <c r="A41" s="110"/>
      <c r="B41" s="117"/>
      <c r="C41" s="92"/>
      <c r="D41" s="24" t="s">
        <v>16</v>
      </c>
      <c r="E41" s="32">
        <f>F41+G41+H41+I41+J41+K41</f>
        <v>0</v>
      </c>
      <c r="F41" s="32"/>
      <c r="G41" s="32"/>
      <c r="H41" s="35"/>
      <c r="I41" s="34"/>
      <c r="J41" s="36"/>
      <c r="K41" s="60"/>
      <c r="L41" s="94"/>
      <c r="M41" s="115"/>
      <c r="N41" s="114"/>
      <c r="O41" s="107"/>
      <c r="P41" s="107"/>
    </row>
    <row r="42" spans="1:16" x14ac:dyDescent="0.25">
      <c r="A42" s="122" t="s">
        <v>46</v>
      </c>
      <c r="B42" s="85" t="s">
        <v>78</v>
      </c>
      <c r="C42" s="99" t="s">
        <v>84</v>
      </c>
      <c r="D42" s="29" t="s">
        <v>12</v>
      </c>
      <c r="E42" s="32">
        <f>E47</f>
        <v>85040</v>
      </c>
      <c r="F42" s="32">
        <f t="shared" ref="F42:K42" si="10">F47</f>
        <v>7160</v>
      </c>
      <c r="G42" s="32">
        <f t="shared" si="10"/>
        <v>10560</v>
      </c>
      <c r="H42" s="35">
        <f t="shared" si="10"/>
        <v>11600</v>
      </c>
      <c r="I42" s="44">
        <f t="shared" si="10"/>
        <v>12760</v>
      </c>
      <c r="J42" s="36">
        <f t="shared" si="10"/>
        <v>17300</v>
      </c>
      <c r="K42" s="60">
        <f t="shared" si="10"/>
        <v>18500</v>
      </c>
      <c r="L42" s="88" t="s">
        <v>115</v>
      </c>
      <c r="M42" s="96" t="s">
        <v>80</v>
      </c>
      <c r="N42" s="96" t="s">
        <v>96</v>
      </c>
      <c r="O42" s="99" t="s">
        <v>103</v>
      </c>
      <c r="P42" s="99" t="s">
        <v>103</v>
      </c>
    </row>
    <row r="43" spans="1:16" ht="105" x14ac:dyDescent="0.25">
      <c r="A43" s="123"/>
      <c r="B43" s="86"/>
      <c r="C43" s="100"/>
      <c r="D43" s="29" t="s">
        <v>13</v>
      </c>
      <c r="E43" s="32">
        <f>E48</f>
        <v>0</v>
      </c>
      <c r="F43" s="32">
        <f t="shared" ref="F43:K43" si="11">F48</f>
        <v>0</v>
      </c>
      <c r="G43" s="32">
        <f t="shared" si="11"/>
        <v>0</v>
      </c>
      <c r="H43" s="35">
        <f t="shared" si="11"/>
        <v>0</v>
      </c>
      <c r="I43" s="44">
        <f t="shared" si="11"/>
        <v>0</v>
      </c>
      <c r="J43" s="36">
        <f t="shared" si="11"/>
        <v>0</v>
      </c>
      <c r="K43" s="60">
        <f t="shared" si="11"/>
        <v>0</v>
      </c>
      <c r="L43" s="89"/>
      <c r="M43" s="97"/>
      <c r="N43" s="97"/>
      <c r="O43" s="100"/>
      <c r="P43" s="100"/>
    </row>
    <row r="44" spans="1:16" ht="42" x14ac:dyDescent="0.25">
      <c r="A44" s="123"/>
      <c r="B44" s="86"/>
      <c r="C44" s="100"/>
      <c r="D44" s="29" t="s">
        <v>14</v>
      </c>
      <c r="E44" s="32">
        <f>E49</f>
        <v>0</v>
      </c>
      <c r="F44" s="32">
        <f t="shared" ref="F44:K44" si="12">F49</f>
        <v>0</v>
      </c>
      <c r="G44" s="32">
        <f t="shared" si="12"/>
        <v>0</v>
      </c>
      <c r="H44" s="35">
        <f t="shared" si="12"/>
        <v>0</v>
      </c>
      <c r="I44" s="44">
        <f t="shared" si="12"/>
        <v>0</v>
      </c>
      <c r="J44" s="36">
        <f t="shared" si="12"/>
        <v>0</v>
      </c>
      <c r="K44" s="60">
        <f t="shared" si="12"/>
        <v>0</v>
      </c>
      <c r="L44" s="89"/>
      <c r="M44" s="97"/>
      <c r="N44" s="97"/>
      <c r="O44" s="100"/>
      <c r="P44" s="100"/>
    </row>
    <row r="45" spans="1:16" ht="42" x14ac:dyDescent="0.25">
      <c r="A45" s="123"/>
      <c r="B45" s="86"/>
      <c r="C45" s="100"/>
      <c r="D45" s="29" t="s">
        <v>15</v>
      </c>
      <c r="E45" s="32">
        <f>E50</f>
        <v>0</v>
      </c>
      <c r="F45" s="32">
        <f t="shared" ref="F45:K45" si="13">F50</f>
        <v>0</v>
      </c>
      <c r="G45" s="32">
        <f t="shared" si="13"/>
        <v>0</v>
      </c>
      <c r="H45" s="35">
        <f t="shared" si="13"/>
        <v>0</v>
      </c>
      <c r="I45" s="44">
        <f t="shared" si="13"/>
        <v>0</v>
      </c>
      <c r="J45" s="36">
        <f t="shared" si="13"/>
        <v>0</v>
      </c>
      <c r="K45" s="60">
        <f t="shared" si="13"/>
        <v>0</v>
      </c>
      <c r="L45" s="89"/>
      <c r="M45" s="97"/>
      <c r="N45" s="97"/>
      <c r="O45" s="100"/>
      <c r="P45" s="100"/>
    </row>
    <row r="46" spans="1:16" ht="42" x14ac:dyDescent="0.25">
      <c r="A46" s="124"/>
      <c r="B46" s="87"/>
      <c r="C46" s="101"/>
      <c r="D46" s="29" t="s">
        <v>16</v>
      </c>
      <c r="E46" s="32">
        <f>E51</f>
        <v>85040</v>
      </c>
      <c r="F46" s="32">
        <f t="shared" ref="F46:K46" si="14">F51</f>
        <v>7160</v>
      </c>
      <c r="G46" s="32">
        <f t="shared" si="14"/>
        <v>10560</v>
      </c>
      <c r="H46" s="35">
        <f t="shared" si="14"/>
        <v>11600</v>
      </c>
      <c r="I46" s="44">
        <f t="shared" si="14"/>
        <v>12760</v>
      </c>
      <c r="J46" s="36">
        <f t="shared" si="14"/>
        <v>17300</v>
      </c>
      <c r="K46" s="60">
        <f t="shared" si="14"/>
        <v>18500</v>
      </c>
      <c r="L46" s="90"/>
      <c r="M46" s="98"/>
      <c r="N46" s="98"/>
      <c r="O46" s="101"/>
      <c r="P46" s="101"/>
    </row>
    <row r="47" spans="1:16" x14ac:dyDescent="0.25">
      <c r="A47" s="122" t="s">
        <v>54</v>
      </c>
      <c r="B47" s="85" t="s">
        <v>83</v>
      </c>
      <c r="C47" s="99" t="s">
        <v>84</v>
      </c>
      <c r="D47" s="29" t="s">
        <v>12</v>
      </c>
      <c r="E47" s="32">
        <f>E48+E49+E50+E51</f>
        <v>85040</v>
      </c>
      <c r="F47" s="32">
        <f t="shared" ref="F47:K47" si="15">F48+F49+F50+F51</f>
        <v>7160</v>
      </c>
      <c r="G47" s="32">
        <f t="shared" si="15"/>
        <v>10560</v>
      </c>
      <c r="H47" s="35">
        <f t="shared" si="15"/>
        <v>11600</v>
      </c>
      <c r="I47" s="44">
        <f t="shared" si="15"/>
        <v>12760</v>
      </c>
      <c r="J47" s="36">
        <f t="shared" si="15"/>
        <v>17300</v>
      </c>
      <c r="K47" s="60">
        <f t="shared" si="15"/>
        <v>18500</v>
      </c>
      <c r="L47" s="88" t="s">
        <v>115</v>
      </c>
      <c r="M47" s="96" t="s">
        <v>80</v>
      </c>
      <c r="N47" s="96" t="s">
        <v>96</v>
      </c>
      <c r="O47" s="99" t="s">
        <v>81</v>
      </c>
      <c r="P47" s="99" t="s">
        <v>137</v>
      </c>
    </row>
    <row r="48" spans="1:16" ht="105" x14ac:dyDescent="0.25">
      <c r="A48" s="123"/>
      <c r="B48" s="86"/>
      <c r="C48" s="100"/>
      <c r="D48" s="29" t="s">
        <v>13</v>
      </c>
      <c r="E48" s="32">
        <f>F48+F48+G48+H48+I48+J48+K48</f>
        <v>0</v>
      </c>
      <c r="F48" s="32"/>
      <c r="G48" s="32"/>
      <c r="H48" s="35"/>
      <c r="I48" s="44"/>
      <c r="J48" s="36"/>
      <c r="K48" s="60"/>
      <c r="L48" s="89"/>
      <c r="M48" s="97"/>
      <c r="N48" s="97"/>
      <c r="O48" s="100"/>
      <c r="P48" s="100"/>
    </row>
    <row r="49" spans="1:20" ht="42" x14ac:dyDescent="0.25">
      <c r="A49" s="123"/>
      <c r="B49" s="86"/>
      <c r="C49" s="100"/>
      <c r="D49" s="29" t="s">
        <v>14</v>
      </c>
      <c r="E49" s="32">
        <f t="shared" ref="E49:E51" si="16">F49+F49+G49+H49+I49+J49+K49</f>
        <v>0</v>
      </c>
      <c r="F49" s="32"/>
      <c r="G49" s="32"/>
      <c r="H49" s="35"/>
      <c r="I49" s="34"/>
      <c r="J49" s="36"/>
      <c r="K49" s="60"/>
      <c r="L49" s="89"/>
      <c r="M49" s="97"/>
      <c r="N49" s="97"/>
      <c r="O49" s="100"/>
      <c r="P49" s="100"/>
    </row>
    <row r="50" spans="1:20" ht="42" x14ac:dyDescent="0.25">
      <c r="A50" s="123"/>
      <c r="B50" s="86"/>
      <c r="C50" s="100"/>
      <c r="D50" s="29" t="s">
        <v>15</v>
      </c>
      <c r="E50" s="32">
        <f t="shared" si="16"/>
        <v>0</v>
      </c>
      <c r="F50" s="32"/>
      <c r="G50" s="32"/>
      <c r="H50" s="35"/>
      <c r="I50" s="34"/>
      <c r="J50" s="36"/>
      <c r="K50" s="60"/>
      <c r="L50" s="89"/>
      <c r="M50" s="97"/>
      <c r="N50" s="97"/>
      <c r="O50" s="100"/>
      <c r="P50" s="100"/>
    </row>
    <row r="51" spans="1:20" ht="42" x14ac:dyDescent="0.25">
      <c r="A51" s="124"/>
      <c r="B51" s="87"/>
      <c r="C51" s="101"/>
      <c r="D51" s="29" t="s">
        <v>16</v>
      </c>
      <c r="E51" s="32">
        <f t="shared" si="16"/>
        <v>85040</v>
      </c>
      <c r="F51" s="32">
        <v>7160</v>
      </c>
      <c r="G51" s="32">
        <v>10560</v>
      </c>
      <c r="H51" s="35">
        <v>11600</v>
      </c>
      <c r="I51" s="44">
        <v>12760</v>
      </c>
      <c r="J51" s="36">
        <v>17300</v>
      </c>
      <c r="K51" s="60">
        <v>18500</v>
      </c>
      <c r="L51" s="90"/>
      <c r="M51" s="98"/>
      <c r="N51" s="98"/>
      <c r="O51" s="101"/>
      <c r="P51" s="101"/>
    </row>
    <row r="52" spans="1:20" ht="39.75" customHeight="1" x14ac:dyDescent="0.25">
      <c r="A52" s="110" t="s">
        <v>36</v>
      </c>
      <c r="B52" s="117" t="s">
        <v>47</v>
      </c>
      <c r="C52" s="102" t="s">
        <v>25</v>
      </c>
      <c r="D52" s="24" t="s">
        <v>12</v>
      </c>
      <c r="E52" s="32">
        <f t="shared" ref="E52:K53" si="17">E57</f>
        <v>612.6</v>
      </c>
      <c r="F52" s="32">
        <f t="shared" si="17"/>
        <v>102.1</v>
      </c>
      <c r="G52" s="32">
        <f t="shared" si="17"/>
        <v>102.1</v>
      </c>
      <c r="H52" s="35">
        <f t="shared" si="17"/>
        <v>102.1</v>
      </c>
      <c r="I52" s="44">
        <f t="shared" si="17"/>
        <v>102.1</v>
      </c>
      <c r="J52" s="36">
        <f t="shared" si="17"/>
        <v>102.1</v>
      </c>
      <c r="K52" s="60">
        <f t="shared" si="17"/>
        <v>102.1</v>
      </c>
      <c r="L52" s="94" t="s">
        <v>115</v>
      </c>
      <c r="M52" s="112" t="s">
        <v>33</v>
      </c>
      <c r="N52" s="112" t="s">
        <v>46</v>
      </c>
      <c r="O52" s="92" t="s">
        <v>17</v>
      </c>
      <c r="P52" s="92" t="s">
        <v>17</v>
      </c>
    </row>
    <row r="53" spans="1:20" ht="128.25" customHeight="1" x14ac:dyDescent="0.25">
      <c r="A53" s="110"/>
      <c r="B53" s="117"/>
      <c r="C53" s="102"/>
      <c r="D53" s="24" t="s">
        <v>13</v>
      </c>
      <c r="E53" s="32">
        <f t="shared" si="17"/>
        <v>612.6</v>
      </c>
      <c r="F53" s="32">
        <f>F58</f>
        <v>102.1</v>
      </c>
      <c r="G53" s="32">
        <f t="shared" si="17"/>
        <v>102.1</v>
      </c>
      <c r="H53" s="35">
        <f t="shared" si="17"/>
        <v>102.1</v>
      </c>
      <c r="I53" s="44">
        <f t="shared" si="17"/>
        <v>102.1</v>
      </c>
      <c r="J53" s="36">
        <f t="shared" si="17"/>
        <v>102.1</v>
      </c>
      <c r="K53" s="60">
        <f t="shared" si="17"/>
        <v>102.1</v>
      </c>
      <c r="L53" s="94"/>
      <c r="M53" s="112"/>
      <c r="N53" s="112"/>
      <c r="O53" s="92"/>
      <c r="P53" s="92"/>
      <c r="R53" s="129"/>
      <c r="S53" s="7"/>
      <c r="T53" s="7"/>
    </row>
    <row r="54" spans="1:20" ht="42" x14ac:dyDescent="0.25">
      <c r="A54" s="110"/>
      <c r="B54" s="117"/>
      <c r="C54" s="102"/>
      <c r="D54" s="24" t="s">
        <v>14</v>
      </c>
      <c r="E54" s="32">
        <f t="shared" ref="E54:K56" si="18">E59</f>
        <v>0</v>
      </c>
      <c r="F54" s="32">
        <f t="shared" si="18"/>
        <v>0</v>
      </c>
      <c r="G54" s="32">
        <f t="shared" si="18"/>
        <v>0</v>
      </c>
      <c r="H54" s="35">
        <f t="shared" si="18"/>
        <v>0</v>
      </c>
      <c r="I54" s="44">
        <f t="shared" si="18"/>
        <v>0</v>
      </c>
      <c r="J54" s="36">
        <f t="shared" si="18"/>
        <v>0</v>
      </c>
      <c r="K54" s="60">
        <f t="shared" si="18"/>
        <v>0</v>
      </c>
      <c r="L54" s="94"/>
      <c r="M54" s="112"/>
      <c r="N54" s="112"/>
      <c r="O54" s="92"/>
      <c r="P54" s="92"/>
      <c r="R54" s="129"/>
      <c r="S54" s="7"/>
      <c r="T54" s="7"/>
    </row>
    <row r="55" spans="1:20" ht="42" x14ac:dyDescent="0.25">
      <c r="A55" s="110"/>
      <c r="B55" s="117"/>
      <c r="C55" s="102"/>
      <c r="D55" s="24" t="s">
        <v>15</v>
      </c>
      <c r="E55" s="32">
        <f t="shared" si="18"/>
        <v>0</v>
      </c>
      <c r="F55" s="32">
        <f t="shared" si="18"/>
        <v>0</v>
      </c>
      <c r="G55" s="32">
        <f t="shared" si="18"/>
        <v>0</v>
      </c>
      <c r="H55" s="35">
        <f t="shared" si="18"/>
        <v>0</v>
      </c>
      <c r="I55" s="44">
        <f t="shared" si="18"/>
        <v>0</v>
      </c>
      <c r="J55" s="36">
        <f t="shared" si="18"/>
        <v>0</v>
      </c>
      <c r="K55" s="60">
        <f t="shared" si="18"/>
        <v>0</v>
      </c>
      <c r="L55" s="94"/>
      <c r="M55" s="112"/>
      <c r="N55" s="112"/>
      <c r="O55" s="92"/>
      <c r="P55" s="92"/>
      <c r="R55" s="129"/>
      <c r="S55" s="7"/>
      <c r="T55" s="7"/>
    </row>
    <row r="56" spans="1:20" ht="42" x14ac:dyDescent="0.25">
      <c r="A56" s="110"/>
      <c r="B56" s="117"/>
      <c r="C56" s="102"/>
      <c r="D56" s="24" t="s">
        <v>16</v>
      </c>
      <c r="E56" s="32">
        <f t="shared" si="18"/>
        <v>0</v>
      </c>
      <c r="F56" s="32">
        <f t="shared" si="18"/>
        <v>0</v>
      </c>
      <c r="G56" s="32">
        <f t="shared" si="18"/>
        <v>0</v>
      </c>
      <c r="H56" s="35">
        <f t="shared" si="18"/>
        <v>0</v>
      </c>
      <c r="I56" s="44">
        <f t="shared" si="18"/>
        <v>0</v>
      </c>
      <c r="J56" s="36">
        <f t="shared" si="18"/>
        <v>0</v>
      </c>
      <c r="K56" s="60">
        <f t="shared" si="18"/>
        <v>0</v>
      </c>
      <c r="L56" s="94"/>
      <c r="M56" s="112"/>
      <c r="N56" s="112"/>
      <c r="O56" s="92"/>
      <c r="P56" s="92"/>
      <c r="R56" s="129"/>
      <c r="S56" s="7"/>
      <c r="T56" s="7"/>
    </row>
    <row r="57" spans="1:20" ht="48.75" customHeight="1" x14ac:dyDescent="0.25">
      <c r="A57" s="110" t="s">
        <v>55</v>
      </c>
      <c r="B57" s="117" t="s">
        <v>56</v>
      </c>
      <c r="C57" s="102" t="s">
        <v>25</v>
      </c>
      <c r="D57" s="24" t="s">
        <v>12</v>
      </c>
      <c r="E57" s="32">
        <f t="shared" ref="E57:K57" si="19">E58+E59+E60+E61</f>
        <v>612.6</v>
      </c>
      <c r="F57" s="32">
        <f t="shared" si="19"/>
        <v>102.1</v>
      </c>
      <c r="G57" s="32">
        <f t="shared" si="19"/>
        <v>102.1</v>
      </c>
      <c r="H57" s="35">
        <f t="shared" si="19"/>
        <v>102.1</v>
      </c>
      <c r="I57" s="44">
        <f t="shared" si="19"/>
        <v>102.1</v>
      </c>
      <c r="J57" s="33">
        <f t="shared" si="19"/>
        <v>102.1</v>
      </c>
      <c r="K57" s="60">
        <f t="shared" si="19"/>
        <v>102.1</v>
      </c>
      <c r="L57" s="94" t="s">
        <v>115</v>
      </c>
      <c r="M57" s="112" t="s">
        <v>33</v>
      </c>
      <c r="N57" s="112" t="s">
        <v>46</v>
      </c>
      <c r="O57" s="102" t="s">
        <v>24</v>
      </c>
      <c r="P57" s="102" t="s">
        <v>132</v>
      </c>
      <c r="R57" s="129"/>
      <c r="S57" s="7"/>
      <c r="T57" s="7"/>
    </row>
    <row r="58" spans="1:20" ht="157.5" customHeight="1" x14ac:dyDescent="0.25">
      <c r="A58" s="110"/>
      <c r="B58" s="117"/>
      <c r="C58" s="102"/>
      <c r="D58" s="24" t="s">
        <v>13</v>
      </c>
      <c r="E58" s="32">
        <f>F58+G58+H58+I58+J58+K58</f>
        <v>612.6</v>
      </c>
      <c r="F58" s="32">
        <v>102.1</v>
      </c>
      <c r="G58" s="80">
        <v>102.1</v>
      </c>
      <c r="H58" s="80">
        <v>102.1</v>
      </c>
      <c r="I58" s="80">
        <v>102.1</v>
      </c>
      <c r="J58" s="80">
        <v>102.1</v>
      </c>
      <c r="K58" s="80">
        <v>102.1</v>
      </c>
      <c r="L58" s="94"/>
      <c r="M58" s="112"/>
      <c r="N58" s="112"/>
      <c r="O58" s="102"/>
      <c r="P58" s="102"/>
      <c r="R58" s="129"/>
      <c r="S58" s="7"/>
      <c r="T58" s="7"/>
    </row>
    <row r="59" spans="1:20" ht="42" x14ac:dyDescent="0.25">
      <c r="A59" s="110"/>
      <c r="B59" s="117"/>
      <c r="C59" s="102"/>
      <c r="D59" s="24" t="s">
        <v>14</v>
      </c>
      <c r="E59" s="32">
        <f>F59+G59+H59+I59+J59+K59</f>
        <v>0</v>
      </c>
      <c r="F59" s="32"/>
      <c r="G59" s="32"/>
      <c r="H59" s="35"/>
      <c r="I59" s="34"/>
      <c r="J59" s="33"/>
      <c r="K59" s="60"/>
      <c r="L59" s="94"/>
      <c r="M59" s="112"/>
      <c r="N59" s="112"/>
      <c r="O59" s="102"/>
      <c r="P59" s="102"/>
      <c r="R59" s="129"/>
      <c r="S59" s="7"/>
      <c r="T59" s="7"/>
    </row>
    <row r="60" spans="1:20" ht="42" x14ac:dyDescent="0.25">
      <c r="A60" s="110"/>
      <c r="B60" s="117"/>
      <c r="C60" s="102"/>
      <c r="D60" s="24" t="s">
        <v>15</v>
      </c>
      <c r="E60" s="32">
        <f>F60+G60+H60+I60+J60+K60</f>
        <v>0</v>
      </c>
      <c r="F60" s="32"/>
      <c r="G60" s="32"/>
      <c r="H60" s="35"/>
      <c r="I60" s="34"/>
      <c r="J60" s="33"/>
      <c r="K60" s="60"/>
      <c r="L60" s="94"/>
      <c r="M60" s="112"/>
      <c r="N60" s="112"/>
      <c r="O60" s="102"/>
      <c r="P60" s="102"/>
      <c r="R60" s="129"/>
      <c r="S60" s="7"/>
      <c r="T60" s="7"/>
    </row>
    <row r="61" spans="1:20" ht="55.5" customHeight="1" x14ac:dyDescent="0.25">
      <c r="A61" s="110"/>
      <c r="B61" s="117"/>
      <c r="C61" s="102"/>
      <c r="D61" s="24" t="s">
        <v>16</v>
      </c>
      <c r="E61" s="32">
        <f>F61+G61+H61+I61+J61+K61</f>
        <v>0</v>
      </c>
      <c r="F61" s="32"/>
      <c r="G61" s="32"/>
      <c r="H61" s="35"/>
      <c r="I61" s="34"/>
      <c r="J61" s="33"/>
      <c r="K61" s="60"/>
      <c r="L61" s="94"/>
      <c r="M61" s="112"/>
      <c r="N61" s="112"/>
      <c r="O61" s="102"/>
      <c r="P61" s="102"/>
      <c r="R61" s="129"/>
      <c r="S61" s="7"/>
      <c r="T61" s="7"/>
    </row>
    <row r="62" spans="1:20" ht="42" customHeight="1" x14ac:dyDescent="0.25">
      <c r="A62" s="110" t="s">
        <v>50</v>
      </c>
      <c r="B62" s="93" t="s">
        <v>28</v>
      </c>
      <c r="C62" s="92" t="s">
        <v>79</v>
      </c>
      <c r="D62" s="22" t="s">
        <v>12</v>
      </c>
      <c r="E62" s="32">
        <f>E67+E72</f>
        <v>7708.2</v>
      </c>
      <c r="F62" s="64">
        <f t="shared" ref="F62:K62" si="20">F67+F72</f>
        <v>7708.2</v>
      </c>
      <c r="G62" s="64">
        <f t="shared" si="20"/>
        <v>0</v>
      </c>
      <c r="H62" s="64">
        <f t="shared" si="20"/>
        <v>0</v>
      </c>
      <c r="I62" s="64">
        <f t="shared" si="20"/>
        <v>0</v>
      </c>
      <c r="J62" s="64">
        <f t="shared" si="20"/>
        <v>0</v>
      </c>
      <c r="K62" s="64">
        <f t="shared" si="20"/>
        <v>0</v>
      </c>
      <c r="L62" s="103" t="s">
        <v>115</v>
      </c>
      <c r="M62" s="95" t="s">
        <v>35</v>
      </c>
      <c r="N62" s="95" t="s">
        <v>96</v>
      </c>
      <c r="O62" s="92" t="s">
        <v>17</v>
      </c>
      <c r="P62" s="92" t="s">
        <v>17</v>
      </c>
      <c r="R62" s="129"/>
      <c r="S62" s="7"/>
      <c r="T62" s="7"/>
    </row>
    <row r="63" spans="1:20" ht="105" x14ac:dyDescent="0.25">
      <c r="A63" s="110"/>
      <c r="B63" s="93"/>
      <c r="C63" s="92"/>
      <c r="D63" s="22" t="s">
        <v>13</v>
      </c>
      <c r="E63" s="64">
        <f t="shared" ref="E63:K66" si="21">E68+E73</f>
        <v>7708.2</v>
      </c>
      <c r="F63" s="64">
        <f t="shared" si="21"/>
        <v>7708.2</v>
      </c>
      <c r="G63" s="64">
        <f t="shared" si="21"/>
        <v>0</v>
      </c>
      <c r="H63" s="64">
        <f t="shared" si="21"/>
        <v>0</v>
      </c>
      <c r="I63" s="64">
        <f t="shared" si="21"/>
        <v>0</v>
      </c>
      <c r="J63" s="64">
        <f t="shared" si="21"/>
        <v>0</v>
      </c>
      <c r="K63" s="64">
        <f t="shared" si="21"/>
        <v>0</v>
      </c>
      <c r="L63" s="103"/>
      <c r="M63" s="95"/>
      <c r="N63" s="95"/>
      <c r="O63" s="92"/>
      <c r="P63" s="92"/>
      <c r="R63" s="129"/>
      <c r="S63" s="7"/>
      <c r="T63" s="7"/>
    </row>
    <row r="64" spans="1:20" ht="42" x14ac:dyDescent="0.25">
      <c r="A64" s="110"/>
      <c r="B64" s="93"/>
      <c r="C64" s="92"/>
      <c r="D64" s="22" t="s">
        <v>14</v>
      </c>
      <c r="E64" s="64">
        <f t="shared" si="21"/>
        <v>0</v>
      </c>
      <c r="F64" s="32"/>
      <c r="G64" s="32"/>
      <c r="H64" s="35"/>
      <c r="I64" s="44"/>
      <c r="J64" s="33"/>
      <c r="K64" s="60"/>
      <c r="L64" s="103"/>
      <c r="M64" s="95"/>
      <c r="N64" s="95"/>
      <c r="O64" s="92"/>
      <c r="P64" s="92"/>
      <c r="R64" s="129"/>
      <c r="S64" s="7"/>
      <c r="T64" s="7"/>
    </row>
    <row r="65" spans="1:45" ht="42" x14ac:dyDescent="0.25">
      <c r="A65" s="110"/>
      <c r="B65" s="93"/>
      <c r="C65" s="92"/>
      <c r="D65" s="22" t="s">
        <v>15</v>
      </c>
      <c r="E65" s="64">
        <f t="shared" si="21"/>
        <v>0</v>
      </c>
      <c r="F65" s="32"/>
      <c r="G65" s="32"/>
      <c r="H65" s="35"/>
      <c r="I65" s="44"/>
      <c r="J65" s="33"/>
      <c r="K65" s="60"/>
      <c r="L65" s="103"/>
      <c r="M65" s="95"/>
      <c r="N65" s="95"/>
      <c r="O65" s="92"/>
      <c r="P65" s="92"/>
      <c r="R65" s="129"/>
      <c r="S65" s="7"/>
      <c r="T65" s="7"/>
    </row>
    <row r="66" spans="1:45" ht="42" x14ac:dyDescent="0.25">
      <c r="A66" s="110"/>
      <c r="B66" s="93"/>
      <c r="C66" s="92"/>
      <c r="D66" s="22" t="s">
        <v>16</v>
      </c>
      <c r="E66" s="64">
        <f t="shared" si="21"/>
        <v>0</v>
      </c>
      <c r="F66" s="32"/>
      <c r="G66" s="32"/>
      <c r="H66" s="35"/>
      <c r="I66" s="44"/>
      <c r="J66" s="33"/>
      <c r="K66" s="60"/>
      <c r="L66" s="103"/>
      <c r="M66" s="95"/>
      <c r="N66" s="95"/>
      <c r="O66" s="92"/>
      <c r="P66" s="92"/>
      <c r="R66" s="129"/>
      <c r="S66" s="7"/>
      <c r="T66" s="7"/>
    </row>
    <row r="67" spans="1:45" s="2" customFormat="1" ht="45" customHeight="1" x14ac:dyDescent="0.25">
      <c r="A67" s="110" t="s">
        <v>122</v>
      </c>
      <c r="B67" s="121" t="s">
        <v>27</v>
      </c>
      <c r="C67" s="92" t="s">
        <v>26</v>
      </c>
      <c r="D67" s="22" t="s">
        <v>12</v>
      </c>
      <c r="E67" s="32">
        <f t="shared" ref="E67:K67" si="22">E68+E69+E70+E71</f>
        <v>7708.2</v>
      </c>
      <c r="F67" s="32">
        <f t="shared" si="22"/>
        <v>7708.2</v>
      </c>
      <c r="G67" s="32">
        <f t="shared" si="22"/>
        <v>0</v>
      </c>
      <c r="H67" s="35">
        <f t="shared" si="22"/>
        <v>0</v>
      </c>
      <c r="I67" s="44">
        <f t="shared" si="22"/>
        <v>0</v>
      </c>
      <c r="J67" s="33">
        <f t="shared" si="22"/>
        <v>0</v>
      </c>
      <c r="K67" s="60">
        <f t="shared" si="22"/>
        <v>0</v>
      </c>
      <c r="L67" s="103">
        <v>2025</v>
      </c>
      <c r="M67" s="95" t="s">
        <v>35</v>
      </c>
      <c r="N67" s="95" t="s">
        <v>96</v>
      </c>
      <c r="O67" s="92" t="s">
        <v>48</v>
      </c>
      <c r="P67" s="92"/>
      <c r="Q67" s="5"/>
      <c r="R67" s="129"/>
      <c r="S67" s="12"/>
      <c r="T67" s="12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1:45" s="2" customFormat="1" ht="136.5" customHeight="1" x14ac:dyDescent="0.25">
      <c r="A68" s="110"/>
      <c r="B68" s="121"/>
      <c r="C68" s="92"/>
      <c r="D68" s="22" t="s">
        <v>13</v>
      </c>
      <c r="E68" s="32">
        <f>F68+G68+H68+I68+J68+K68</f>
        <v>7708.2</v>
      </c>
      <c r="F68" s="66">
        <v>7708.2</v>
      </c>
      <c r="G68" s="32"/>
      <c r="H68" s="35"/>
      <c r="I68" s="44"/>
      <c r="J68" s="33"/>
      <c r="K68" s="60"/>
      <c r="L68" s="103"/>
      <c r="M68" s="95"/>
      <c r="N68" s="95"/>
      <c r="O68" s="92"/>
      <c r="P68" s="92"/>
      <c r="Q68" s="5"/>
      <c r="R68" s="12"/>
      <c r="S68" s="12"/>
      <c r="T68" s="12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1:45" s="2" customFormat="1" ht="42" x14ac:dyDescent="0.25">
      <c r="A69" s="110"/>
      <c r="B69" s="121"/>
      <c r="C69" s="92"/>
      <c r="D69" s="22" t="s">
        <v>14</v>
      </c>
      <c r="E69" s="32">
        <f>F69+G69+H69+I69+J69+K69</f>
        <v>0</v>
      </c>
      <c r="F69" s="32"/>
      <c r="G69" s="32"/>
      <c r="H69" s="35"/>
      <c r="I69" s="34"/>
      <c r="J69" s="34"/>
      <c r="K69" s="34"/>
      <c r="L69" s="103"/>
      <c r="M69" s="95"/>
      <c r="N69" s="95"/>
      <c r="O69" s="92"/>
      <c r="P69" s="92"/>
      <c r="Q69" s="5"/>
      <c r="R69" s="12"/>
      <c r="S69" s="12"/>
      <c r="T69" s="12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1:45" s="2" customFormat="1" ht="42" x14ac:dyDescent="0.25">
      <c r="A70" s="110"/>
      <c r="B70" s="121"/>
      <c r="C70" s="92"/>
      <c r="D70" s="22" t="s">
        <v>15</v>
      </c>
      <c r="E70" s="32">
        <f>F70+G70+H70+I70+J70+K70</f>
        <v>0</v>
      </c>
      <c r="F70" s="32"/>
      <c r="G70" s="32"/>
      <c r="H70" s="35"/>
      <c r="I70" s="34"/>
      <c r="J70" s="34"/>
      <c r="K70" s="34"/>
      <c r="L70" s="103"/>
      <c r="M70" s="95"/>
      <c r="N70" s="95"/>
      <c r="O70" s="92"/>
      <c r="P70" s="92"/>
      <c r="Q70" s="5"/>
      <c r="R70" s="12"/>
      <c r="S70" s="12"/>
      <c r="T70" s="12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1:45" s="2" customFormat="1" ht="42.75" customHeight="1" x14ac:dyDescent="0.25">
      <c r="A71" s="110"/>
      <c r="B71" s="121"/>
      <c r="C71" s="92"/>
      <c r="D71" s="22" t="s">
        <v>16</v>
      </c>
      <c r="E71" s="32">
        <f>F71+G71+H71+I71+J71+K71</f>
        <v>0</v>
      </c>
      <c r="F71" s="32"/>
      <c r="G71" s="32"/>
      <c r="H71" s="35"/>
      <c r="I71" s="34"/>
      <c r="J71" s="34"/>
      <c r="K71" s="34"/>
      <c r="L71" s="103"/>
      <c r="M71" s="95"/>
      <c r="N71" s="95"/>
      <c r="O71" s="92"/>
      <c r="P71" s="9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1:45" ht="56.25" customHeight="1" x14ac:dyDescent="0.25">
      <c r="A72" s="91" t="s">
        <v>123</v>
      </c>
      <c r="B72" s="120" t="s">
        <v>85</v>
      </c>
      <c r="C72" s="92" t="s">
        <v>75</v>
      </c>
      <c r="D72" s="24" t="s">
        <v>12</v>
      </c>
      <c r="E72" s="32">
        <f>F72+G72+H72+I72+J72+K72</f>
        <v>0</v>
      </c>
      <c r="F72" s="32">
        <f>F73+F74+F75+F76</f>
        <v>0</v>
      </c>
      <c r="G72" s="64">
        <f t="shared" ref="G72:K72" si="23">G73+G74+G75+G76</f>
        <v>0</v>
      </c>
      <c r="H72" s="64">
        <f t="shared" si="23"/>
        <v>0</v>
      </c>
      <c r="I72" s="64">
        <f t="shared" si="23"/>
        <v>0</v>
      </c>
      <c r="J72" s="64">
        <f t="shared" si="23"/>
        <v>0</v>
      </c>
      <c r="K72" s="64">
        <f t="shared" si="23"/>
        <v>0</v>
      </c>
      <c r="L72" s="94">
        <v>2025</v>
      </c>
      <c r="M72" s="95" t="s">
        <v>35</v>
      </c>
      <c r="N72" s="95" t="s">
        <v>96</v>
      </c>
      <c r="O72" s="92" t="s">
        <v>37</v>
      </c>
      <c r="P72" s="92"/>
    </row>
    <row r="73" spans="1:45" ht="123" customHeight="1" x14ac:dyDescent="0.25">
      <c r="A73" s="91"/>
      <c r="B73" s="120"/>
      <c r="C73" s="92"/>
      <c r="D73" s="24" t="s">
        <v>13</v>
      </c>
      <c r="E73" s="64">
        <f t="shared" ref="E73:E76" si="24">F73+G73+H73+I73+J73+K73</f>
        <v>0</v>
      </c>
      <c r="F73" s="32"/>
      <c r="G73" s="32"/>
      <c r="H73" s="35"/>
      <c r="I73" s="48"/>
      <c r="J73" s="33"/>
      <c r="K73" s="60"/>
      <c r="L73" s="94"/>
      <c r="M73" s="95"/>
      <c r="N73" s="95"/>
      <c r="O73" s="92"/>
      <c r="P73" s="92"/>
    </row>
    <row r="74" spans="1:45" ht="42" x14ac:dyDescent="0.25">
      <c r="A74" s="91"/>
      <c r="B74" s="120"/>
      <c r="C74" s="92"/>
      <c r="D74" s="24" t="s">
        <v>14</v>
      </c>
      <c r="E74" s="64">
        <f t="shared" si="24"/>
        <v>0</v>
      </c>
      <c r="F74" s="32"/>
      <c r="G74" s="32"/>
      <c r="H74" s="35"/>
      <c r="I74" s="44"/>
      <c r="J74" s="33"/>
      <c r="K74" s="60"/>
      <c r="L74" s="94"/>
      <c r="M74" s="95"/>
      <c r="N74" s="95"/>
      <c r="O74" s="92"/>
      <c r="P74" s="92"/>
    </row>
    <row r="75" spans="1:45" ht="42" x14ac:dyDescent="0.25">
      <c r="A75" s="91"/>
      <c r="B75" s="120"/>
      <c r="C75" s="92"/>
      <c r="D75" s="24" t="s">
        <v>15</v>
      </c>
      <c r="E75" s="64">
        <f t="shared" si="24"/>
        <v>0</v>
      </c>
      <c r="F75" s="32"/>
      <c r="G75" s="32"/>
      <c r="H75" s="35"/>
      <c r="I75" s="44"/>
      <c r="J75" s="33"/>
      <c r="K75" s="60"/>
      <c r="L75" s="94"/>
      <c r="M75" s="95"/>
      <c r="N75" s="95"/>
      <c r="O75" s="92"/>
      <c r="P75" s="92"/>
    </row>
    <row r="76" spans="1:45" ht="45" customHeight="1" x14ac:dyDescent="0.25">
      <c r="A76" s="91"/>
      <c r="B76" s="120"/>
      <c r="C76" s="92"/>
      <c r="D76" s="24" t="s">
        <v>16</v>
      </c>
      <c r="E76" s="64">
        <f t="shared" si="24"/>
        <v>0</v>
      </c>
      <c r="F76" s="32"/>
      <c r="G76" s="32"/>
      <c r="H76" s="35"/>
      <c r="I76" s="44"/>
      <c r="J76" s="33"/>
      <c r="K76" s="60"/>
      <c r="L76" s="94"/>
      <c r="M76" s="95"/>
      <c r="N76" s="95"/>
      <c r="O76" s="92"/>
      <c r="P76" s="92"/>
    </row>
    <row r="77" spans="1:45" ht="45.75" customHeight="1" x14ac:dyDescent="0.25">
      <c r="A77" s="91" t="s">
        <v>133</v>
      </c>
      <c r="B77" s="85" t="s">
        <v>105</v>
      </c>
      <c r="D77" s="24" t="s">
        <v>12</v>
      </c>
      <c r="E77" s="32">
        <f>F77+G77+H77+I77+J77+K77</f>
        <v>0</v>
      </c>
      <c r="F77" s="64">
        <f>F78+F79+F80+F81</f>
        <v>0</v>
      </c>
      <c r="G77" s="64">
        <f t="shared" ref="G77:K77" si="25">G78+G79+G80+G81</f>
        <v>0</v>
      </c>
      <c r="H77" s="64">
        <f t="shared" si="25"/>
        <v>0</v>
      </c>
      <c r="I77" s="64">
        <f t="shared" si="25"/>
        <v>0</v>
      </c>
      <c r="J77" s="64">
        <f t="shared" si="25"/>
        <v>0</v>
      </c>
      <c r="K77" s="64">
        <f t="shared" si="25"/>
        <v>0</v>
      </c>
      <c r="L77" s="94">
        <v>2025</v>
      </c>
      <c r="M77" s="96" t="s">
        <v>80</v>
      </c>
      <c r="N77" s="96" t="s">
        <v>46</v>
      </c>
      <c r="O77" s="92" t="s">
        <v>17</v>
      </c>
      <c r="P77" s="92" t="s">
        <v>17</v>
      </c>
    </row>
    <row r="78" spans="1:45" ht="134.25" customHeight="1" x14ac:dyDescent="0.25">
      <c r="A78" s="91"/>
      <c r="B78" s="86"/>
      <c r="D78" s="24" t="s">
        <v>13</v>
      </c>
      <c r="E78" s="64">
        <f t="shared" ref="E78:E81" si="26">F78+G78+H78+I78+J78+K78</f>
        <v>0</v>
      </c>
      <c r="F78" s="64">
        <f>F83+F88</f>
        <v>0</v>
      </c>
      <c r="G78" s="64">
        <f t="shared" ref="G78:K78" si="27">G83+G88</f>
        <v>0</v>
      </c>
      <c r="H78" s="64">
        <f t="shared" si="27"/>
        <v>0</v>
      </c>
      <c r="I78" s="64">
        <f t="shared" si="27"/>
        <v>0</v>
      </c>
      <c r="J78" s="64">
        <f t="shared" si="27"/>
        <v>0</v>
      </c>
      <c r="K78" s="64">
        <f t="shared" si="27"/>
        <v>0</v>
      </c>
      <c r="L78" s="94"/>
      <c r="M78" s="97"/>
      <c r="N78" s="97"/>
      <c r="O78" s="92"/>
      <c r="P78" s="92"/>
    </row>
    <row r="79" spans="1:45" ht="42" x14ac:dyDescent="0.25">
      <c r="A79" s="91"/>
      <c r="B79" s="86"/>
      <c r="D79" s="24" t="s">
        <v>14</v>
      </c>
      <c r="E79" s="64">
        <f t="shared" si="26"/>
        <v>0</v>
      </c>
      <c r="F79" s="64">
        <f t="shared" ref="F79:K81" si="28">F84+F89</f>
        <v>0</v>
      </c>
      <c r="G79" s="64">
        <f t="shared" si="28"/>
        <v>0</v>
      </c>
      <c r="H79" s="64">
        <f t="shared" si="28"/>
        <v>0</v>
      </c>
      <c r="I79" s="64">
        <f t="shared" si="28"/>
        <v>0</v>
      </c>
      <c r="J79" s="64">
        <f t="shared" si="28"/>
        <v>0</v>
      </c>
      <c r="K79" s="64">
        <f t="shared" si="28"/>
        <v>0</v>
      </c>
      <c r="L79" s="94"/>
      <c r="M79" s="97"/>
      <c r="N79" s="97"/>
      <c r="O79" s="92"/>
      <c r="P79" s="92"/>
    </row>
    <row r="80" spans="1:45" ht="76.5" customHeight="1" x14ac:dyDescent="0.25">
      <c r="A80" s="91"/>
      <c r="B80" s="86"/>
      <c r="D80" s="24" t="s">
        <v>15</v>
      </c>
      <c r="E80" s="64">
        <f t="shared" si="26"/>
        <v>0</v>
      </c>
      <c r="F80" s="64">
        <f t="shared" si="28"/>
        <v>0</v>
      </c>
      <c r="G80" s="64">
        <f t="shared" si="28"/>
        <v>0</v>
      </c>
      <c r="H80" s="64">
        <f t="shared" si="28"/>
        <v>0</v>
      </c>
      <c r="I80" s="64">
        <f t="shared" si="28"/>
        <v>0</v>
      </c>
      <c r="J80" s="64">
        <f t="shared" si="28"/>
        <v>0</v>
      </c>
      <c r="K80" s="64">
        <f t="shared" si="28"/>
        <v>0</v>
      </c>
      <c r="L80" s="94"/>
      <c r="M80" s="97"/>
      <c r="N80" s="97"/>
      <c r="O80" s="92"/>
      <c r="P80" s="92"/>
    </row>
    <row r="81" spans="1:16" ht="94.5" customHeight="1" x14ac:dyDescent="0.25">
      <c r="A81" s="91"/>
      <c r="B81" s="87"/>
      <c r="D81" s="25" t="s">
        <v>16</v>
      </c>
      <c r="E81" s="64">
        <f t="shared" si="26"/>
        <v>0</v>
      </c>
      <c r="F81" s="64">
        <f t="shared" si="28"/>
        <v>0</v>
      </c>
      <c r="G81" s="64">
        <f t="shared" si="28"/>
        <v>0</v>
      </c>
      <c r="H81" s="64">
        <f t="shared" si="28"/>
        <v>0</v>
      </c>
      <c r="I81" s="64">
        <f t="shared" si="28"/>
        <v>0</v>
      </c>
      <c r="J81" s="64">
        <f t="shared" si="28"/>
        <v>0</v>
      </c>
      <c r="K81" s="64">
        <f t="shared" si="28"/>
        <v>0</v>
      </c>
      <c r="L81" s="94"/>
      <c r="M81" s="98"/>
      <c r="N81" s="98"/>
      <c r="O81" s="92"/>
      <c r="P81" s="92"/>
    </row>
    <row r="82" spans="1:16" ht="43.5" customHeight="1" x14ac:dyDescent="0.25">
      <c r="A82" s="91" t="s">
        <v>82</v>
      </c>
      <c r="B82" s="85" t="s">
        <v>106</v>
      </c>
      <c r="D82" s="24" t="s">
        <v>12</v>
      </c>
      <c r="E82" s="32">
        <f t="shared" ref="E82:K82" si="29">E83+E84+E85+E86</f>
        <v>0</v>
      </c>
      <c r="F82" s="32">
        <f t="shared" si="29"/>
        <v>0</v>
      </c>
      <c r="G82" s="32">
        <f t="shared" si="29"/>
        <v>0</v>
      </c>
      <c r="H82" s="35">
        <f t="shared" si="29"/>
        <v>0</v>
      </c>
      <c r="I82" s="44">
        <f t="shared" si="29"/>
        <v>0</v>
      </c>
      <c r="J82" s="33">
        <f t="shared" si="29"/>
        <v>0</v>
      </c>
      <c r="K82" s="60">
        <f t="shared" si="29"/>
        <v>0</v>
      </c>
      <c r="L82" s="94">
        <v>2025</v>
      </c>
      <c r="M82" s="96" t="s">
        <v>138</v>
      </c>
      <c r="N82" s="96" t="s">
        <v>46</v>
      </c>
      <c r="O82" s="92" t="s">
        <v>104</v>
      </c>
      <c r="P82" s="107"/>
    </row>
    <row r="83" spans="1:16" ht="134.25" customHeight="1" x14ac:dyDescent="0.25">
      <c r="A83" s="91"/>
      <c r="B83" s="86"/>
      <c r="D83" s="24" t="s">
        <v>13</v>
      </c>
      <c r="E83" s="32">
        <f>F83+G83+H83+I83+J83+K83</f>
        <v>0</v>
      </c>
      <c r="F83" s="32"/>
      <c r="G83" s="32"/>
      <c r="H83" s="35"/>
      <c r="I83" s="44"/>
      <c r="J83" s="33"/>
      <c r="K83" s="60"/>
      <c r="L83" s="94"/>
      <c r="M83" s="97"/>
      <c r="N83" s="97"/>
      <c r="O83" s="92"/>
      <c r="P83" s="107"/>
    </row>
    <row r="84" spans="1:16" ht="63" customHeight="1" x14ac:dyDescent="0.25">
      <c r="A84" s="91"/>
      <c r="B84" s="86"/>
      <c r="D84" s="24" t="s">
        <v>14</v>
      </c>
      <c r="E84" s="32">
        <f>F84+G84+H84+I84+J84+K84</f>
        <v>0</v>
      </c>
      <c r="F84" s="32"/>
      <c r="G84" s="32"/>
      <c r="H84" s="35"/>
      <c r="I84" s="34"/>
      <c r="J84" s="34"/>
      <c r="K84" s="34"/>
      <c r="L84" s="94"/>
      <c r="M84" s="97"/>
      <c r="N84" s="97"/>
      <c r="O84" s="92"/>
      <c r="P84" s="107"/>
    </row>
    <row r="85" spans="1:16" ht="70.5" customHeight="1" x14ac:dyDescent="0.25">
      <c r="A85" s="91"/>
      <c r="B85" s="86"/>
      <c r="D85" s="24" t="s">
        <v>15</v>
      </c>
      <c r="E85" s="32">
        <f>F85+G85+H85+I85+J85+K85</f>
        <v>0</v>
      </c>
      <c r="F85" s="32"/>
      <c r="G85" s="32"/>
      <c r="H85" s="35"/>
      <c r="I85" s="49"/>
      <c r="J85" s="34"/>
      <c r="K85" s="60"/>
      <c r="L85" s="94"/>
      <c r="M85" s="97"/>
      <c r="N85" s="97"/>
      <c r="O85" s="92"/>
      <c r="P85" s="107"/>
    </row>
    <row r="86" spans="1:16" ht="42" x14ac:dyDescent="0.25">
      <c r="A86" s="91"/>
      <c r="B86" s="87"/>
      <c r="D86" s="24" t="s">
        <v>16</v>
      </c>
      <c r="E86" s="32">
        <f>F86+G86+H86+I86+J86+K86</f>
        <v>0</v>
      </c>
      <c r="F86" s="32"/>
      <c r="G86" s="32"/>
      <c r="H86" s="35"/>
      <c r="I86" s="50"/>
      <c r="J86" s="34"/>
      <c r="K86" s="34"/>
      <c r="L86" s="94"/>
      <c r="M86" s="98"/>
      <c r="N86" s="98"/>
      <c r="O86" s="92"/>
      <c r="P86" s="107"/>
    </row>
    <row r="87" spans="1:16" ht="47.25" customHeight="1" x14ac:dyDescent="0.25">
      <c r="A87" s="82" t="s">
        <v>134</v>
      </c>
      <c r="B87" s="117" t="s">
        <v>124</v>
      </c>
      <c r="C87" s="92"/>
      <c r="D87" s="24" t="s">
        <v>12</v>
      </c>
      <c r="E87" s="32">
        <f>F87+G87+H87+I87+J87+K87</f>
        <v>0</v>
      </c>
      <c r="F87" s="64">
        <f>F88+F89+F90+F91</f>
        <v>0</v>
      </c>
      <c r="G87" s="64">
        <f t="shared" ref="G87:K87" si="30">G88+G89+G90+G91</f>
        <v>0</v>
      </c>
      <c r="H87" s="64">
        <f t="shared" si="30"/>
        <v>0</v>
      </c>
      <c r="I87" s="64">
        <f t="shared" si="30"/>
        <v>0</v>
      </c>
      <c r="J87" s="64">
        <f t="shared" si="30"/>
        <v>0</v>
      </c>
      <c r="K87" s="64">
        <f t="shared" si="30"/>
        <v>0</v>
      </c>
      <c r="L87" s="88">
        <v>2025</v>
      </c>
      <c r="M87" s="96" t="s">
        <v>138</v>
      </c>
      <c r="N87" s="96" t="s">
        <v>46</v>
      </c>
      <c r="O87" s="92" t="s">
        <v>130</v>
      </c>
      <c r="P87" s="136"/>
    </row>
    <row r="88" spans="1:16" ht="125.25" customHeight="1" x14ac:dyDescent="0.25">
      <c r="A88" s="83"/>
      <c r="B88" s="117"/>
      <c r="C88" s="92"/>
      <c r="D88" s="24" t="s">
        <v>13</v>
      </c>
      <c r="E88" s="64">
        <f t="shared" ref="E88:E91" si="31">F88+G88+H88+I88+J88+K88</f>
        <v>0</v>
      </c>
      <c r="F88" s="64"/>
      <c r="G88" s="64"/>
      <c r="H88" s="64"/>
      <c r="I88" s="64"/>
      <c r="J88" s="64"/>
      <c r="K88" s="64"/>
      <c r="L88" s="89"/>
      <c r="M88" s="97"/>
      <c r="N88" s="97"/>
      <c r="O88" s="92"/>
      <c r="P88" s="137"/>
    </row>
    <row r="89" spans="1:16" ht="42" x14ac:dyDescent="0.25">
      <c r="A89" s="83"/>
      <c r="B89" s="117"/>
      <c r="C89" s="92"/>
      <c r="D89" s="24" t="s">
        <v>14</v>
      </c>
      <c r="E89" s="64">
        <f t="shared" si="31"/>
        <v>0</v>
      </c>
      <c r="F89" s="64"/>
      <c r="G89" s="64"/>
      <c r="H89" s="64"/>
      <c r="I89" s="64"/>
      <c r="J89" s="64"/>
      <c r="K89" s="64"/>
      <c r="L89" s="89"/>
      <c r="M89" s="97"/>
      <c r="N89" s="97"/>
      <c r="O89" s="92"/>
      <c r="P89" s="137"/>
    </row>
    <row r="90" spans="1:16" ht="68.25" customHeight="1" x14ac:dyDescent="0.25">
      <c r="A90" s="83"/>
      <c r="B90" s="117"/>
      <c r="C90" s="92"/>
      <c r="D90" s="24" t="s">
        <v>15</v>
      </c>
      <c r="E90" s="64">
        <f t="shared" si="31"/>
        <v>0</v>
      </c>
      <c r="F90" s="64"/>
      <c r="G90" s="64"/>
      <c r="H90" s="64"/>
      <c r="I90" s="64"/>
      <c r="J90" s="64"/>
      <c r="K90" s="64"/>
      <c r="L90" s="89"/>
      <c r="M90" s="97"/>
      <c r="N90" s="97"/>
      <c r="O90" s="92"/>
      <c r="P90" s="137"/>
    </row>
    <row r="91" spans="1:16" ht="42" x14ac:dyDescent="0.25">
      <c r="A91" s="84"/>
      <c r="B91" s="117"/>
      <c r="C91" s="92"/>
      <c r="D91" s="24" t="s">
        <v>16</v>
      </c>
      <c r="E91" s="64">
        <f t="shared" si="31"/>
        <v>0</v>
      </c>
      <c r="F91" s="64"/>
      <c r="G91" s="64"/>
      <c r="H91" s="64"/>
      <c r="I91" s="64"/>
      <c r="J91" s="64"/>
      <c r="K91" s="64"/>
      <c r="L91" s="90"/>
      <c r="M91" s="98"/>
      <c r="N91" s="98"/>
      <c r="O91" s="92"/>
      <c r="P91" s="138"/>
    </row>
    <row r="92" spans="1:16" ht="42" customHeight="1" x14ac:dyDescent="0.25">
      <c r="A92" s="82" t="s">
        <v>101</v>
      </c>
      <c r="B92" s="85" t="s">
        <v>109</v>
      </c>
      <c r="C92" s="104" t="s">
        <v>26</v>
      </c>
      <c r="D92" s="51" t="s">
        <v>12</v>
      </c>
      <c r="E92" s="52">
        <f>E93+E94+E95+E96</f>
        <v>86300.344589999993</v>
      </c>
      <c r="F92" s="52">
        <f t="shared" ref="F92:K92" si="32">F93+F94+F95+F96</f>
        <v>10215.52801</v>
      </c>
      <c r="G92" s="52">
        <f t="shared" si="32"/>
        <v>15216.96334</v>
      </c>
      <c r="H92" s="52">
        <f t="shared" si="32"/>
        <v>15216.96334</v>
      </c>
      <c r="I92" s="52">
        <f t="shared" si="32"/>
        <v>15216.963299999999</v>
      </c>
      <c r="J92" s="52">
        <f t="shared" si="32"/>
        <v>15216.963299999999</v>
      </c>
      <c r="K92" s="60">
        <f t="shared" si="32"/>
        <v>15216.963299999999</v>
      </c>
      <c r="L92" s="88">
        <v>2023</v>
      </c>
      <c r="M92" s="96" t="s">
        <v>35</v>
      </c>
      <c r="N92" s="96" t="s">
        <v>96</v>
      </c>
      <c r="O92" s="99" t="s">
        <v>17</v>
      </c>
      <c r="P92" s="99" t="s">
        <v>17</v>
      </c>
    </row>
    <row r="93" spans="1:16" ht="105" x14ac:dyDescent="0.25">
      <c r="A93" s="83"/>
      <c r="B93" s="86"/>
      <c r="C93" s="105"/>
      <c r="D93" s="51" t="s">
        <v>13</v>
      </c>
      <c r="E93" s="52">
        <f>E98</f>
        <v>26445.457790000004</v>
      </c>
      <c r="F93" s="52">
        <f>F98</f>
        <v>3130.39671</v>
      </c>
      <c r="G93" s="52">
        <f>G98</f>
        <v>4663.01224</v>
      </c>
      <c r="H93" s="52">
        <f t="shared" ref="H93:K93" si="33">H98</f>
        <v>4663.01224</v>
      </c>
      <c r="I93" s="52">
        <f t="shared" si="33"/>
        <v>4663.0122000000001</v>
      </c>
      <c r="J93" s="52">
        <f t="shared" si="33"/>
        <v>4663.0122000000001</v>
      </c>
      <c r="K93" s="60">
        <f t="shared" si="33"/>
        <v>4663.0122000000001</v>
      </c>
      <c r="L93" s="89"/>
      <c r="M93" s="97"/>
      <c r="N93" s="97"/>
      <c r="O93" s="100"/>
      <c r="P93" s="100"/>
    </row>
    <row r="94" spans="1:16" ht="42" x14ac:dyDescent="0.25">
      <c r="A94" s="83"/>
      <c r="B94" s="86"/>
      <c r="C94" s="105"/>
      <c r="D94" s="51" t="s">
        <v>14</v>
      </c>
      <c r="E94" s="52">
        <f>E99</f>
        <v>0</v>
      </c>
      <c r="F94" s="52">
        <f t="shared" ref="F94:K94" si="34">F99</f>
        <v>0</v>
      </c>
      <c r="G94" s="52">
        <f t="shared" si="34"/>
        <v>0</v>
      </c>
      <c r="H94" s="52">
        <f t="shared" si="34"/>
        <v>0</v>
      </c>
      <c r="I94" s="52">
        <f t="shared" si="34"/>
        <v>0</v>
      </c>
      <c r="J94" s="52">
        <f t="shared" si="34"/>
        <v>0</v>
      </c>
      <c r="K94" s="60">
        <f t="shared" si="34"/>
        <v>0</v>
      </c>
      <c r="L94" s="89"/>
      <c r="M94" s="97"/>
      <c r="N94" s="97"/>
      <c r="O94" s="100"/>
      <c r="P94" s="100"/>
    </row>
    <row r="95" spans="1:16" ht="42" x14ac:dyDescent="0.25">
      <c r="A95" s="83"/>
      <c r="B95" s="86"/>
      <c r="C95" s="105"/>
      <c r="D95" s="51" t="s">
        <v>15</v>
      </c>
      <c r="E95" s="52">
        <f>E100</f>
        <v>59854.886799999993</v>
      </c>
      <c r="F95" s="52">
        <f>F100</f>
        <v>7085.1313</v>
      </c>
      <c r="G95" s="52">
        <f>G100</f>
        <v>10553.9511</v>
      </c>
      <c r="H95" s="52">
        <f t="shared" ref="H95:K95" si="35">H100</f>
        <v>10553.9511</v>
      </c>
      <c r="I95" s="52">
        <f t="shared" si="35"/>
        <v>10553.9511</v>
      </c>
      <c r="J95" s="52">
        <f t="shared" si="35"/>
        <v>10553.9511</v>
      </c>
      <c r="K95" s="60">
        <f t="shared" si="35"/>
        <v>10553.9511</v>
      </c>
      <c r="L95" s="89"/>
      <c r="M95" s="97"/>
      <c r="N95" s="97"/>
      <c r="O95" s="100"/>
      <c r="P95" s="100"/>
    </row>
    <row r="96" spans="1:16" ht="42" x14ac:dyDescent="0.25">
      <c r="A96" s="84"/>
      <c r="B96" s="86"/>
      <c r="C96" s="105"/>
      <c r="D96" s="51" t="s">
        <v>16</v>
      </c>
      <c r="E96" s="52">
        <f>E101</f>
        <v>0</v>
      </c>
      <c r="F96" s="52">
        <f t="shared" ref="F96:K96" si="36">F101</f>
        <v>0</v>
      </c>
      <c r="G96" s="52">
        <f t="shared" si="36"/>
        <v>0</v>
      </c>
      <c r="H96" s="52">
        <f t="shared" si="36"/>
        <v>0</v>
      </c>
      <c r="I96" s="52">
        <f t="shared" si="36"/>
        <v>0</v>
      </c>
      <c r="J96" s="52">
        <f t="shared" si="36"/>
        <v>0</v>
      </c>
      <c r="K96" s="60">
        <f t="shared" si="36"/>
        <v>0</v>
      </c>
      <c r="L96" s="90"/>
      <c r="M96" s="98"/>
      <c r="N96" s="98"/>
      <c r="O96" s="101"/>
      <c r="P96" s="101"/>
    </row>
    <row r="97" spans="1:16" ht="21" customHeight="1" x14ac:dyDescent="0.25">
      <c r="A97" s="82" t="s">
        <v>102</v>
      </c>
      <c r="B97" s="85" t="s">
        <v>110</v>
      </c>
      <c r="C97" s="104" t="s">
        <v>26</v>
      </c>
      <c r="D97" s="51" t="s">
        <v>12</v>
      </c>
      <c r="E97" s="52">
        <f>F97+G97+H97+I97+J97+K97</f>
        <v>86300.344590000008</v>
      </c>
      <c r="F97" s="52">
        <f>F98+F99+F100+F101</f>
        <v>10215.52801</v>
      </c>
      <c r="G97" s="54">
        <f>G98+G99+G100+G101</f>
        <v>15216.96334</v>
      </c>
      <c r="H97" s="54">
        <f t="shared" ref="H97:K97" si="37">H98+H99+H100+H101</f>
        <v>15216.96334</v>
      </c>
      <c r="I97" s="54">
        <f t="shared" si="37"/>
        <v>15216.963299999999</v>
      </c>
      <c r="J97" s="54">
        <f t="shared" si="37"/>
        <v>15216.963299999999</v>
      </c>
      <c r="K97" s="60">
        <f t="shared" si="37"/>
        <v>15216.963299999999</v>
      </c>
      <c r="L97" s="88" t="s">
        <v>125</v>
      </c>
      <c r="M97" s="96" t="s">
        <v>35</v>
      </c>
      <c r="N97" s="96" t="s">
        <v>96</v>
      </c>
      <c r="O97" s="99" t="s">
        <v>111</v>
      </c>
      <c r="P97" s="99" t="s">
        <v>126</v>
      </c>
    </row>
    <row r="98" spans="1:16" ht="105" x14ac:dyDescent="0.25">
      <c r="A98" s="83"/>
      <c r="B98" s="86"/>
      <c r="C98" s="105"/>
      <c r="D98" s="51" t="s">
        <v>13</v>
      </c>
      <c r="E98" s="52">
        <f>F98+G98+H98+I98+J98+K98</f>
        <v>26445.457790000004</v>
      </c>
      <c r="F98" s="52">
        <v>3130.39671</v>
      </c>
      <c r="G98" s="52">
        <v>4663.01224</v>
      </c>
      <c r="H98" s="52">
        <v>4663.01224</v>
      </c>
      <c r="I98" s="52">
        <v>4663.0122000000001</v>
      </c>
      <c r="J98" s="52">
        <v>4663.0122000000001</v>
      </c>
      <c r="K98" s="60">
        <v>4663.0122000000001</v>
      </c>
      <c r="L98" s="89"/>
      <c r="M98" s="97"/>
      <c r="N98" s="97"/>
      <c r="O98" s="100"/>
      <c r="P98" s="100"/>
    </row>
    <row r="99" spans="1:16" ht="42" x14ac:dyDescent="0.25">
      <c r="A99" s="83"/>
      <c r="B99" s="86"/>
      <c r="C99" s="105"/>
      <c r="D99" s="51" t="s">
        <v>14</v>
      </c>
      <c r="E99" s="52">
        <f t="shared" ref="E99:E101" si="38">F99+G99+H99+I99+J99+K99</f>
        <v>0</v>
      </c>
      <c r="F99" s="52"/>
      <c r="G99" s="52"/>
      <c r="H99" s="52"/>
      <c r="I99" s="52"/>
      <c r="J99" s="52"/>
      <c r="K99" s="60"/>
      <c r="L99" s="89"/>
      <c r="M99" s="97"/>
      <c r="N99" s="97"/>
      <c r="O99" s="100"/>
      <c r="P99" s="100"/>
    </row>
    <row r="100" spans="1:16" ht="42" x14ac:dyDescent="0.25">
      <c r="A100" s="83"/>
      <c r="B100" s="86"/>
      <c r="C100" s="105"/>
      <c r="D100" s="51" t="s">
        <v>15</v>
      </c>
      <c r="E100" s="54">
        <f>F100+G100+H100+I100+J100+K100</f>
        <v>59854.886799999993</v>
      </c>
      <c r="F100" s="52">
        <v>7085.1313</v>
      </c>
      <c r="G100" s="52">
        <v>10553.9511</v>
      </c>
      <c r="H100" s="80">
        <v>10553.9511</v>
      </c>
      <c r="I100" s="80">
        <v>10553.9511</v>
      </c>
      <c r="J100" s="80">
        <v>10553.9511</v>
      </c>
      <c r="K100" s="80">
        <v>10553.9511</v>
      </c>
      <c r="L100" s="89"/>
      <c r="M100" s="97"/>
      <c r="N100" s="97"/>
      <c r="O100" s="100"/>
      <c r="P100" s="100"/>
    </row>
    <row r="101" spans="1:16" ht="73.5" customHeight="1" x14ac:dyDescent="0.25">
      <c r="A101" s="84"/>
      <c r="B101" s="86"/>
      <c r="C101" s="105"/>
      <c r="D101" s="77" t="s">
        <v>16</v>
      </c>
      <c r="E101" s="78">
        <f t="shared" si="38"/>
        <v>0</v>
      </c>
      <c r="F101" s="52"/>
      <c r="G101" s="52"/>
      <c r="H101" s="52"/>
      <c r="I101" s="52"/>
      <c r="J101" s="52"/>
      <c r="K101" s="60"/>
      <c r="L101" s="90"/>
      <c r="M101" s="98"/>
      <c r="N101" s="98"/>
      <c r="O101" s="101"/>
      <c r="P101" s="101"/>
    </row>
    <row r="102" spans="1:16" x14ac:dyDescent="0.25">
      <c r="A102" s="82" t="s">
        <v>107</v>
      </c>
      <c r="B102" s="93" t="s">
        <v>129</v>
      </c>
      <c r="C102" s="102" t="s">
        <v>131</v>
      </c>
      <c r="D102" s="63" t="s">
        <v>12</v>
      </c>
      <c r="E102" s="64">
        <f>F102+G102+H102+I102+J102+K102</f>
        <v>134428.49400000001</v>
      </c>
      <c r="F102" s="64">
        <f>F103+F104+F105+F106</f>
        <v>22217.451000000001</v>
      </c>
      <c r="G102" s="64">
        <f t="shared" ref="G102:K102" si="39">G103+G104+G105+G106</f>
        <v>22280.631000000001</v>
      </c>
      <c r="H102" s="64">
        <f t="shared" si="39"/>
        <v>22482.602999999999</v>
      </c>
      <c r="I102" s="64">
        <f t="shared" si="39"/>
        <v>22482.602999999999</v>
      </c>
      <c r="J102" s="64">
        <f t="shared" si="39"/>
        <v>22482.602999999999</v>
      </c>
      <c r="K102" s="64">
        <f t="shared" si="39"/>
        <v>22482.602999999999</v>
      </c>
      <c r="L102" s="88"/>
      <c r="M102" s="96" t="s">
        <v>80</v>
      </c>
      <c r="N102" s="96" t="s">
        <v>96</v>
      </c>
      <c r="O102" s="99" t="s">
        <v>17</v>
      </c>
      <c r="P102" s="99" t="s">
        <v>17</v>
      </c>
    </row>
    <row r="103" spans="1:16" ht="105" x14ac:dyDescent="0.25">
      <c r="A103" s="83"/>
      <c r="B103" s="93"/>
      <c r="C103" s="102"/>
      <c r="D103" s="63" t="s">
        <v>13</v>
      </c>
      <c r="E103" s="64">
        <f t="shared" ref="E103:E106" si="40">F103+G103+H103+I103+J103+K103</f>
        <v>134428.49400000001</v>
      </c>
      <c r="F103" s="64">
        <f>F108</f>
        <v>22217.451000000001</v>
      </c>
      <c r="G103" s="64">
        <f t="shared" ref="G103:K103" si="41">G108</f>
        <v>22280.631000000001</v>
      </c>
      <c r="H103" s="64">
        <f t="shared" si="41"/>
        <v>22482.602999999999</v>
      </c>
      <c r="I103" s="64">
        <f t="shared" si="41"/>
        <v>22482.602999999999</v>
      </c>
      <c r="J103" s="64">
        <f t="shared" si="41"/>
        <v>22482.602999999999</v>
      </c>
      <c r="K103" s="64">
        <f t="shared" si="41"/>
        <v>22482.602999999999</v>
      </c>
      <c r="L103" s="89"/>
      <c r="M103" s="97"/>
      <c r="N103" s="97"/>
      <c r="O103" s="100"/>
      <c r="P103" s="100"/>
    </row>
    <row r="104" spans="1:16" ht="42" x14ac:dyDescent="0.25">
      <c r="A104" s="83"/>
      <c r="B104" s="93"/>
      <c r="C104" s="102"/>
      <c r="D104" s="63" t="s">
        <v>14</v>
      </c>
      <c r="E104" s="64">
        <f t="shared" si="40"/>
        <v>0</v>
      </c>
      <c r="F104" s="64">
        <f t="shared" ref="F104:K106" si="42">F109</f>
        <v>0</v>
      </c>
      <c r="G104" s="64">
        <f t="shared" si="42"/>
        <v>0</v>
      </c>
      <c r="H104" s="64">
        <f t="shared" si="42"/>
        <v>0</v>
      </c>
      <c r="I104" s="64">
        <f t="shared" si="42"/>
        <v>0</v>
      </c>
      <c r="J104" s="64">
        <f t="shared" si="42"/>
        <v>0</v>
      </c>
      <c r="K104" s="64">
        <f t="shared" si="42"/>
        <v>0</v>
      </c>
      <c r="L104" s="89"/>
      <c r="M104" s="97"/>
      <c r="N104" s="97"/>
      <c r="O104" s="100"/>
      <c r="P104" s="100"/>
    </row>
    <row r="105" spans="1:16" ht="42" x14ac:dyDescent="0.25">
      <c r="A105" s="83"/>
      <c r="B105" s="93"/>
      <c r="C105" s="102"/>
      <c r="D105" s="63" t="s">
        <v>15</v>
      </c>
      <c r="E105" s="64">
        <f t="shared" si="40"/>
        <v>0</v>
      </c>
      <c r="F105" s="64">
        <f t="shared" si="42"/>
        <v>0</v>
      </c>
      <c r="G105" s="64">
        <f t="shared" si="42"/>
        <v>0</v>
      </c>
      <c r="H105" s="64">
        <f t="shared" si="42"/>
        <v>0</v>
      </c>
      <c r="I105" s="64">
        <f t="shared" si="42"/>
        <v>0</v>
      </c>
      <c r="J105" s="64">
        <f t="shared" si="42"/>
        <v>0</v>
      </c>
      <c r="K105" s="64">
        <f t="shared" si="42"/>
        <v>0</v>
      </c>
      <c r="L105" s="89"/>
      <c r="M105" s="97"/>
      <c r="N105" s="97"/>
      <c r="O105" s="100"/>
      <c r="P105" s="100"/>
    </row>
    <row r="106" spans="1:16" ht="42" x14ac:dyDescent="0.25">
      <c r="A106" s="84"/>
      <c r="B106" s="93"/>
      <c r="C106" s="102"/>
      <c r="D106" s="63" t="s">
        <v>16</v>
      </c>
      <c r="E106" s="64">
        <f t="shared" si="40"/>
        <v>0</v>
      </c>
      <c r="F106" s="64">
        <f t="shared" si="42"/>
        <v>0</v>
      </c>
      <c r="G106" s="64">
        <f t="shared" si="42"/>
        <v>0</v>
      </c>
      <c r="H106" s="64">
        <f t="shared" si="42"/>
        <v>0</v>
      </c>
      <c r="I106" s="64">
        <f t="shared" si="42"/>
        <v>0</v>
      </c>
      <c r="J106" s="64">
        <f t="shared" si="42"/>
        <v>0</v>
      </c>
      <c r="K106" s="64">
        <f t="shared" si="42"/>
        <v>0</v>
      </c>
      <c r="L106" s="90"/>
      <c r="M106" s="98"/>
      <c r="N106" s="98"/>
      <c r="O106" s="101"/>
      <c r="P106" s="101"/>
    </row>
    <row r="107" spans="1:16" ht="21" customHeight="1" x14ac:dyDescent="0.25">
      <c r="A107" s="82" t="s">
        <v>108</v>
      </c>
      <c r="B107" s="85" t="s">
        <v>128</v>
      </c>
      <c r="C107" s="104" t="s">
        <v>131</v>
      </c>
      <c r="D107" s="63" t="s">
        <v>12</v>
      </c>
      <c r="E107" s="64">
        <f>F107+G107+H107+I107+J107+K107</f>
        <v>134428.49400000001</v>
      </c>
      <c r="F107" s="64">
        <f>F108+F109+F110+F111</f>
        <v>22217.451000000001</v>
      </c>
      <c r="G107" s="64">
        <f t="shared" ref="G107:K107" si="43">G108+G109+G110+G111</f>
        <v>22280.631000000001</v>
      </c>
      <c r="H107" s="64">
        <f t="shared" si="43"/>
        <v>22482.602999999999</v>
      </c>
      <c r="I107" s="64">
        <f t="shared" si="43"/>
        <v>22482.602999999999</v>
      </c>
      <c r="J107" s="64">
        <f t="shared" si="43"/>
        <v>22482.602999999999</v>
      </c>
      <c r="K107" s="64">
        <f t="shared" si="43"/>
        <v>22482.602999999999</v>
      </c>
      <c r="L107" s="88"/>
      <c r="M107" s="96" t="s">
        <v>80</v>
      </c>
      <c r="N107" s="96" t="s">
        <v>96</v>
      </c>
      <c r="O107" s="99" t="s">
        <v>139</v>
      </c>
      <c r="P107" s="104" t="s">
        <v>141</v>
      </c>
    </row>
    <row r="108" spans="1:16" ht="105" x14ac:dyDescent="0.25">
      <c r="A108" s="83"/>
      <c r="B108" s="86"/>
      <c r="C108" s="105"/>
      <c r="D108" s="63" t="s">
        <v>13</v>
      </c>
      <c r="E108" s="64">
        <f t="shared" ref="E108:E111" si="44">F108+G108+H108+I108+J108+K108</f>
        <v>134428.49400000001</v>
      </c>
      <c r="F108" s="64">
        <v>22217.451000000001</v>
      </c>
      <c r="G108" s="64">
        <v>22280.631000000001</v>
      </c>
      <c r="H108" s="64">
        <v>22482.602999999999</v>
      </c>
      <c r="I108" s="64">
        <v>22482.602999999999</v>
      </c>
      <c r="J108" s="64">
        <v>22482.602999999999</v>
      </c>
      <c r="K108" s="64">
        <v>22482.602999999999</v>
      </c>
      <c r="L108" s="89"/>
      <c r="M108" s="97"/>
      <c r="N108" s="97"/>
      <c r="O108" s="100"/>
      <c r="P108" s="105"/>
    </row>
    <row r="109" spans="1:16" ht="42" x14ac:dyDescent="0.25">
      <c r="A109" s="83"/>
      <c r="B109" s="86"/>
      <c r="C109" s="105"/>
      <c r="D109" s="63" t="s">
        <v>14</v>
      </c>
      <c r="E109" s="64">
        <f t="shared" si="44"/>
        <v>0</v>
      </c>
      <c r="F109" s="64"/>
      <c r="G109" s="64"/>
      <c r="H109" s="64"/>
      <c r="I109" s="64"/>
      <c r="J109" s="64"/>
      <c r="K109" s="64"/>
      <c r="L109" s="89"/>
      <c r="M109" s="97"/>
      <c r="N109" s="97"/>
      <c r="O109" s="100"/>
      <c r="P109" s="105"/>
    </row>
    <row r="110" spans="1:16" ht="42" x14ac:dyDescent="0.25">
      <c r="A110" s="83"/>
      <c r="B110" s="86"/>
      <c r="C110" s="105"/>
      <c r="D110" s="63" t="s">
        <v>15</v>
      </c>
      <c r="E110" s="64">
        <f t="shared" si="44"/>
        <v>0</v>
      </c>
      <c r="F110" s="64"/>
      <c r="G110" s="64"/>
      <c r="H110" s="64"/>
      <c r="I110" s="64"/>
      <c r="J110" s="64"/>
      <c r="K110" s="64"/>
      <c r="L110" s="89"/>
      <c r="M110" s="97"/>
      <c r="N110" s="97"/>
      <c r="O110" s="100"/>
      <c r="P110" s="105"/>
    </row>
    <row r="111" spans="1:16" ht="42" x14ac:dyDescent="0.25">
      <c r="A111" s="84"/>
      <c r="B111" s="87"/>
      <c r="C111" s="106"/>
      <c r="D111" s="63" t="s">
        <v>16</v>
      </c>
      <c r="E111" s="64">
        <f t="shared" si="44"/>
        <v>0</v>
      </c>
      <c r="F111" s="64"/>
      <c r="G111" s="64"/>
      <c r="H111" s="64"/>
      <c r="I111" s="64"/>
      <c r="J111" s="64"/>
      <c r="K111" s="64"/>
      <c r="L111" s="90"/>
      <c r="M111" s="98"/>
      <c r="N111" s="98"/>
      <c r="O111" s="101"/>
      <c r="P111" s="106"/>
    </row>
    <row r="112" spans="1:16" ht="58.5" customHeight="1" x14ac:dyDescent="0.25">
      <c r="A112" s="113" t="s">
        <v>29</v>
      </c>
      <c r="B112" s="93" t="s">
        <v>32</v>
      </c>
      <c r="C112" s="92" t="s">
        <v>144</v>
      </c>
      <c r="D112" s="24" t="s">
        <v>12</v>
      </c>
      <c r="E112" s="32">
        <f>SUM(E113:E116)</f>
        <v>1218846.9853100001</v>
      </c>
      <c r="F112" s="32">
        <f>F117+F127+F137+F147+F157</f>
        <v>196309.24238000001</v>
      </c>
      <c r="G112" s="32">
        <f>G117+G127+G137+G147+G157</f>
        <v>198386.84378</v>
      </c>
      <c r="H112" s="35">
        <f>H117+H127+H137+H147+H157</f>
        <v>205905.22478000005</v>
      </c>
      <c r="I112" s="48">
        <f>I117+I127+I137+I147+I157</f>
        <v>206019.22479000004</v>
      </c>
      <c r="J112" s="36">
        <f>J117+J127+J137+J147+J157</f>
        <v>206075.22479000004</v>
      </c>
      <c r="K112" s="62">
        <f>K122+K132+K142+K152+K162</f>
        <v>206151.22479000004</v>
      </c>
      <c r="L112" s="94" t="s">
        <v>115</v>
      </c>
      <c r="M112" s="95" t="s">
        <v>94</v>
      </c>
      <c r="N112" s="95" t="s">
        <v>39</v>
      </c>
      <c r="O112" s="92" t="s">
        <v>17</v>
      </c>
      <c r="P112" s="92" t="s">
        <v>17</v>
      </c>
    </row>
    <row r="113" spans="1:45" ht="131.25" customHeight="1" x14ac:dyDescent="0.25">
      <c r="A113" s="113"/>
      <c r="B113" s="93"/>
      <c r="C113" s="92"/>
      <c r="D113" s="24" t="s">
        <v>13</v>
      </c>
      <c r="E113" s="32">
        <f>E118+E128+E138+E148+E158</f>
        <v>1026716.22857</v>
      </c>
      <c r="F113" s="32">
        <f t="shared" ref="F113:K116" si="45">F118+F128+F138+F148+F158+F168</f>
        <v>165888.24958999999</v>
      </c>
      <c r="G113" s="64">
        <f t="shared" si="45"/>
        <v>166993.85098999998</v>
      </c>
      <c r="H113" s="64">
        <f t="shared" si="45"/>
        <v>173458.53199000002</v>
      </c>
      <c r="I113" s="64">
        <f t="shared" si="45"/>
        <v>173458.53200000001</v>
      </c>
      <c r="J113" s="64">
        <f t="shared" si="45"/>
        <v>173458.53200000001</v>
      </c>
      <c r="K113" s="64">
        <f t="shared" si="45"/>
        <v>173458.53200000001</v>
      </c>
      <c r="L113" s="94"/>
      <c r="M113" s="95"/>
      <c r="N113" s="95"/>
      <c r="O113" s="92"/>
      <c r="P113" s="92"/>
      <c r="T113" s="31"/>
    </row>
    <row r="114" spans="1:45" ht="42" x14ac:dyDescent="0.25">
      <c r="A114" s="113"/>
      <c r="B114" s="93"/>
      <c r="C114" s="92"/>
      <c r="D114" s="24" t="s">
        <v>14</v>
      </c>
      <c r="E114" s="32">
        <f>E119+E129+E139+E149+E159</f>
        <v>0</v>
      </c>
      <c r="F114" s="64">
        <f t="shared" si="45"/>
        <v>0</v>
      </c>
      <c r="G114" s="64">
        <f t="shared" si="45"/>
        <v>0</v>
      </c>
      <c r="H114" s="64">
        <f t="shared" si="45"/>
        <v>0</v>
      </c>
      <c r="I114" s="64">
        <f t="shared" si="45"/>
        <v>0</v>
      </c>
      <c r="J114" s="64">
        <f t="shared" si="45"/>
        <v>0</v>
      </c>
      <c r="K114" s="64">
        <f t="shared" si="45"/>
        <v>0</v>
      </c>
      <c r="L114" s="94"/>
      <c r="M114" s="95"/>
      <c r="N114" s="95"/>
      <c r="O114" s="92"/>
      <c r="P114" s="92"/>
    </row>
    <row r="115" spans="1:45" ht="70.5" customHeight="1" x14ac:dyDescent="0.25">
      <c r="A115" s="113"/>
      <c r="B115" s="93"/>
      <c r="C115" s="92"/>
      <c r="D115" s="24" t="s">
        <v>15</v>
      </c>
      <c r="E115" s="32">
        <f>E120+E130+E140+E150+E160</f>
        <v>189326.55674000003</v>
      </c>
      <c r="F115" s="64">
        <f t="shared" si="45"/>
        <v>30104.29279</v>
      </c>
      <c r="G115" s="64">
        <f t="shared" si="45"/>
        <v>31006.29279</v>
      </c>
      <c r="H115" s="64">
        <f t="shared" si="45"/>
        <v>32053.99279</v>
      </c>
      <c r="I115" s="64">
        <f t="shared" si="45"/>
        <v>32053.99279</v>
      </c>
      <c r="J115" s="64">
        <f t="shared" si="45"/>
        <v>32053.99279</v>
      </c>
      <c r="K115" s="64">
        <f t="shared" si="45"/>
        <v>32053.99279</v>
      </c>
      <c r="L115" s="94"/>
      <c r="M115" s="95"/>
      <c r="N115" s="95"/>
      <c r="O115" s="92"/>
      <c r="P115" s="92"/>
    </row>
    <row r="116" spans="1:45" ht="42" x14ac:dyDescent="0.25">
      <c r="A116" s="113"/>
      <c r="B116" s="93"/>
      <c r="C116" s="92"/>
      <c r="D116" s="24" t="s">
        <v>16</v>
      </c>
      <c r="E116" s="32">
        <f>E121+E131+E141+E151+E161</f>
        <v>2804.2</v>
      </c>
      <c r="F116" s="64">
        <f t="shared" si="45"/>
        <v>316.7</v>
      </c>
      <c r="G116" s="64">
        <f t="shared" si="45"/>
        <v>386.7</v>
      </c>
      <c r="H116" s="64">
        <f t="shared" si="45"/>
        <v>392.7</v>
      </c>
      <c r="I116" s="64">
        <f t="shared" si="45"/>
        <v>506.7</v>
      </c>
      <c r="J116" s="64">
        <f t="shared" si="45"/>
        <v>562.70000000000005</v>
      </c>
      <c r="K116" s="64">
        <f t="shared" si="45"/>
        <v>638.70000000000005</v>
      </c>
      <c r="L116" s="94"/>
      <c r="M116" s="95"/>
      <c r="N116" s="95"/>
      <c r="O116" s="92"/>
      <c r="P116" s="92"/>
    </row>
    <row r="117" spans="1:45" ht="39.75" customHeight="1" x14ac:dyDescent="0.25">
      <c r="A117" s="91" t="s">
        <v>30</v>
      </c>
      <c r="B117" s="93" t="s">
        <v>98</v>
      </c>
      <c r="C117" s="102" t="s">
        <v>145</v>
      </c>
      <c r="D117" s="24" t="s">
        <v>12</v>
      </c>
      <c r="E117" s="32">
        <f>E122</f>
        <v>2078.1999999999998</v>
      </c>
      <c r="F117" s="32">
        <f t="shared" ref="F117:K117" si="46">F122</f>
        <v>229.7</v>
      </c>
      <c r="G117" s="32">
        <f t="shared" si="46"/>
        <v>279.7</v>
      </c>
      <c r="H117" s="35">
        <f t="shared" si="46"/>
        <v>279.7</v>
      </c>
      <c r="I117" s="48">
        <f t="shared" si="46"/>
        <v>379.7</v>
      </c>
      <c r="J117" s="36">
        <f t="shared" si="46"/>
        <v>429.7</v>
      </c>
      <c r="K117" s="60">
        <f t="shared" si="46"/>
        <v>479.7</v>
      </c>
      <c r="L117" s="94" t="s">
        <v>115</v>
      </c>
      <c r="M117" s="95" t="s">
        <v>94</v>
      </c>
      <c r="N117" s="95" t="s">
        <v>39</v>
      </c>
      <c r="O117" s="92" t="s">
        <v>17</v>
      </c>
      <c r="P117" s="92" t="s">
        <v>17</v>
      </c>
    </row>
    <row r="118" spans="1:45" ht="127.5" customHeight="1" x14ac:dyDescent="0.25">
      <c r="A118" s="91"/>
      <c r="B118" s="93"/>
      <c r="C118" s="102"/>
      <c r="D118" s="24" t="s">
        <v>13</v>
      </c>
      <c r="E118" s="32">
        <f>E123</f>
        <v>0</v>
      </c>
      <c r="F118" s="32">
        <f t="shared" ref="F118:I118" si="47">F123</f>
        <v>0</v>
      </c>
      <c r="G118" s="32">
        <f t="shared" si="47"/>
        <v>0</v>
      </c>
      <c r="H118" s="35">
        <f t="shared" si="47"/>
        <v>0</v>
      </c>
      <c r="I118" s="48">
        <f t="shared" si="47"/>
        <v>0</v>
      </c>
      <c r="J118" s="36">
        <f>J123</f>
        <v>0</v>
      </c>
      <c r="K118" s="60">
        <f>K123</f>
        <v>0</v>
      </c>
      <c r="L118" s="94"/>
      <c r="M118" s="95"/>
      <c r="N118" s="95"/>
      <c r="O118" s="92"/>
      <c r="P118" s="92"/>
    </row>
    <row r="119" spans="1:45" ht="42" x14ac:dyDescent="0.25">
      <c r="A119" s="91"/>
      <c r="B119" s="93"/>
      <c r="C119" s="102"/>
      <c r="D119" s="24" t="s">
        <v>14</v>
      </c>
      <c r="E119" s="32">
        <f t="shared" ref="E119:K121" si="48">E124</f>
        <v>0</v>
      </c>
      <c r="F119" s="32">
        <f t="shared" si="48"/>
        <v>0</v>
      </c>
      <c r="G119" s="32">
        <f t="shared" si="48"/>
        <v>0</v>
      </c>
      <c r="H119" s="35">
        <f t="shared" si="48"/>
        <v>0</v>
      </c>
      <c r="I119" s="48">
        <f t="shared" si="48"/>
        <v>0</v>
      </c>
      <c r="J119" s="36">
        <f t="shared" si="48"/>
        <v>0</v>
      </c>
      <c r="K119" s="60">
        <f t="shared" si="48"/>
        <v>0</v>
      </c>
      <c r="L119" s="94"/>
      <c r="M119" s="95"/>
      <c r="N119" s="95"/>
      <c r="O119" s="92"/>
      <c r="P119" s="92"/>
    </row>
    <row r="120" spans="1:45" ht="42" x14ac:dyDescent="0.25">
      <c r="A120" s="91"/>
      <c r="B120" s="93"/>
      <c r="C120" s="102"/>
      <c r="D120" s="24" t="s">
        <v>15</v>
      </c>
      <c r="E120" s="32">
        <f t="shared" si="48"/>
        <v>0</v>
      </c>
      <c r="F120" s="32">
        <f t="shared" si="48"/>
        <v>0</v>
      </c>
      <c r="G120" s="32">
        <f t="shared" si="48"/>
        <v>0</v>
      </c>
      <c r="H120" s="35">
        <f t="shared" si="48"/>
        <v>0</v>
      </c>
      <c r="I120" s="48">
        <f t="shared" si="48"/>
        <v>0</v>
      </c>
      <c r="J120" s="36">
        <f t="shared" si="48"/>
        <v>0</v>
      </c>
      <c r="K120" s="60">
        <f t="shared" si="48"/>
        <v>0</v>
      </c>
      <c r="L120" s="94"/>
      <c r="M120" s="95"/>
      <c r="N120" s="95"/>
      <c r="O120" s="92"/>
      <c r="P120" s="92"/>
    </row>
    <row r="121" spans="1:45" ht="48" customHeight="1" x14ac:dyDescent="0.25">
      <c r="A121" s="91"/>
      <c r="B121" s="93"/>
      <c r="C121" s="102"/>
      <c r="D121" s="24" t="s">
        <v>16</v>
      </c>
      <c r="E121" s="32">
        <f t="shared" si="48"/>
        <v>2078.1999999999998</v>
      </c>
      <c r="F121" s="32">
        <f t="shared" si="48"/>
        <v>229.7</v>
      </c>
      <c r="G121" s="39">
        <f t="shared" si="48"/>
        <v>279.7</v>
      </c>
      <c r="H121" s="39">
        <f t="shared" si="48"/>
        <v>279.7</v>
      </c>
      <c r="I121" s="48">
        <f t="shared" si="48"/>
        <v>379.7</v>
      </c>
      <c r="J121" s="39">
        <f t="shared" si="48"/>
        <v>429.7</v>
      </c>
      <c r="K121" s="60">
        <f>K126</f>
        <v>479.7</v>
      </c>
      <c r="L121" s="94"/>
      <c r="M121" s="95"/>
      <c r="N121" s="95"/>
      <c r="O121" s="92"/>
      <c r="P121" s="92"/>
    </row>
    <row r="122" spans="1:45" s="2" customFormat="1" ht="73.5" customHeight="1" x14ac:dyDescent="0.25">
      <c r="A122" s="110" t="s">
        <v>31</v>
      </c>
      <c r="B122" s="111" t="s">
        <v>99</v>
      </c>
      <c r="C122" s="102" t="s">
        <v>145</v>
      </c>
      <c r="D122" s="22" t="s">
        <v>12</v>
      </c>
      <c r="E122" s="32">
        <f>E123+E124+E125+E126</f>
        <v>2078.1999999999998</v>
      </c>
      <c r="F122" s="32">
        <f t="shared" ref="F122:K122" si="49">F123+F124+F125+F126</f>
        <v>229.7</v>
      </c>
      <c r="G122" s="32">
        <f t="shared" si="49"/>
        <v>279.7</v>
      </c>
      <c r="H122" s="35">
        <f t="shared" si="49"/>
        <v>279.7</v>
      </c>
      <c r="I122" s="48">
        <f t="shared" si="49"/>
        <v>379.7</v>
      </c>
      <c r="J122" s="38">
        <f t="shared" si="49"/>
        <v>429.7</v>
      </c>
      <c r="K122" s="60">
        <f t="shared" si="49"/>
        <v>479.7</v>
      </c>
      <c r="L122" s="103" t="s">
        <v>115</v>
      </c>
      <c r="M122" s="112" t="s">
        <v>94</v>
      </c>
      <c r="N122" s="112" t="s">
        <v>39</v>
      </c>
      <c r="O122" s="102" t="s">
        <v>44</v>
      </c>
      <c r="P122" s="104" t="s">
        <v>142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</row>
    <row r="123" spans="1:45" s="2" customFormat="1" ht="141" customHeight="1" x14ac:dyDescent="0.25">
      <c r="A123" s="110"/>
      <c r="B123" s="111"/>
      <c r="C123" s="102"/>
      <c r="D123" s="22" t="s">
        <v>13</v>
      </c>
      <c r="E123" s="32">
        <f>F123+G123+H123+I123+J123+K123</f>
        <v>0</v>
      </c>
      <c r="F123" s="32"/>
      <c r="G123" s="32"/>
      <c r="H123" s="35"/>
      <c r="I123" s="44"/>
      <c r="J123" s="53"/>
      <c r="K123" s="60"/>
      <c r="L123" s="103"/>
      <c r="M123" s="112"/>
      <c r="N123" s="112"/>
      <c r="O123" s="102"/>
      <c r="P123" s="10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1:45" s="2" customFormat="1" ht="42" x14ac:dyDescent="0.25">
      <c r="A124" s="110"/>
      <c r="B124" s="111"/>
      <c r="C124" s="102"/>
      <c r="D124" s="22" t="s">
        <v>14</v>
      </c>
      <c r="E124" s="32">
        <f>F124+G124+H124+I124+J124+K124</f>
        <v>0</v>
      </c>
      <c r="F124" s="32"/>
      <c r="G124" s="32"/>
      <c r="H124" s="35"/>
      <c r="I124" s="34"/>
      <c r="J124" s="34"/>
      <c r="K124" s="60"/>
      <c r="L124" s="103"/>
      <c r="M124" s="112"/>
      <c r="N124" s="112"/>
      <c r="O124" s="102"/>
      <c r="P124" s="10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spans="1:45" s="2" customFormat="1" ht="42" x14ac:dyDescent="0.25">
      <c r="A125" s="110"/>
      <c r="B125" s="111"/>
      <c r="C125" s="102"/>
      <c r="D125" s="22" t="s">
        <v>15</v>
      </c>
      <c r="E125" s="32">
        <f>F125+G125+H125+I125+J125+K125</f>
        <v>0</v>
      </c>
      <c r="F125" s="32"/>
      <c r="G125" s="32"/>
      <c r="H125" s="35"/>
      <c r="I125" s="37"/>
      <c r="J125" s="37"/>
      <c r="K125" s="60"/>
      <c r="L125" s="103"/>
      <c r="M125" s="112"/>
      <c r="N125" s="112"/>
      <c r="O125" s="102"/>
      <c r="P125" s="10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1:45" s="2" customFormat="1" ht="42" x14ac:dyDescent="0.25">
      <c r="A126" s="110"/>
      <c r="B126" s="111"/>
      <c r="C126" s="102"/>
      <c r="D126" s="22" t="s">
        <v>16</v>
      </c>
      <c r="E126" s="32">
        <f>F126+G126+H126+I126+J126+K126</f>
        <v>2078.1999999999998</v>
      </c>
      <c r="F126" s="79">
        <v>229.7</v>
      </c>
      <c r="G126" s="79">
        <v>279.7</v>
      </c>
      <c r="H126" s="79">
        <v>279.7</v>
      </c>
      <c r="I126" s="79">
        <v>379.7</v>
      </c>
      <c r="J126" s="79">
        <v>429.7</v>
      </c>
      <c r="K126" s="79">
        <v>479.7</v>
      </c>
      <c r="L126" s="103"/>
      <c r="M126" s="112"/>
      <c r="N126" s="112"/>
      <c r="O126" s="102"/>
      <c r="P126" s="106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spans="1:45" s="2" customFormat="1" ht="44.25" customHeight="1" x14ac:dyDescent="0.25">
      <c r="A127" s="110" t="s">
        <v>51</v>
      </c>
      <c r="B127" s="111" t="s">
        <v>88</v>
      </c>
      <c r="C127" s="102" t="s">
        <v>74</v>
      </c>
      <c r="D127" s="22" t="s">
        <v>12</v>
      </c>
      <c r="E127" s="32">
        <f>E132</f>
        <v>1085603.6796000001</v>
      </c>
      <c r="F127" s="32">
        <f t="shared" ref="F127:K127" si="50">F132</f>
        <v>174260.1586</v>
      </c>
      <c r="G127" s="32">
        <f t="shared" si="50"/>
        <v>176258.79939999999</v>
      </c>
      <c r="H127" s="35">
        <f t="shared" si="50"/>
        <v>183771.18040000001</v>
      </c>
      <c r="I127" s="48">
        <f t="shared" si="50"/>
        <v>183771.18040000001</v>
      </c>
      <c r="J127" s="36">
        <f t="shared" si="50"/>
        <v>183771.18040000001</v>
      </c>
      <c r="K127" s="60">
        <f t="shared" si="50"/>
        <v>183771.18040000001</v>
      </c>
      <c r="L127" s="103" t="s">
        <v>115</v>
      </c>
      <c r="M127" s="112" t="s">
        <v>94</v>
      </c>
      <c r="N127" s="112" t="s">
        <v>39</v>
      </c>
      <c r="O127" s="92" t="s">
        <v>17</v>
      </c>
      <c r="P127" s="107" t="s">
        <v>17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spans="1:45" s="2" customFormat="1" ht="85.5" customHeight="1" x14ac:dyDescent="0.25">
      <c r="A128" s="110"/>
      <c r="B128" s="111"/>
      <c r="C128" s="102"/>
      <c r="D128" s="22" t="s">
        <v>13</v>
      </c>
      <c r="E128" s="32">
        <f t="shared" ref="E128:K131" si="51">E133</f>
        <v>988497.07960000006</v>
      </c>
      <c r="F128" s="32">
        <f>F133</f>
        <v>159525.85860000001</v>
      </c>
      <c r="G128" s="66">
        <f t="shared" ref="G128:K128" si="52">G133</f>
        <v>160622.4994</v>
      </c>
      <c r="H128" s="66">
        <f t="shared" si="52"/>
        <v>167087.18040000001</v>
      </c>
      <c r="I128" s="66">
        <f t="shared" si="52"/>
        <v>167087.18040000001</v>
      </c>
      <c r="J128" s="66">
        <f t="shared" si="52"/>
        <v>167087.18040000001</v>
      </c>
      <c r="K128" s="66">
        <f t="shared" si="52"/>
        <v>167087.18040000001</v>
      </c>
      <c r="L128" s="103"/>
      <c r="M128" s="112"/>
      <c r="N128" s="112"/>
      <c r="O128" s="92"/>
      <c r="P128" s="107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</row>
    <row r="129" spans="1:45" s="2" customFormat="1" ht="42" x14ac:dyDescent="0.25">
      <c r="A129" s="110"/>
      <c r="B129" s="111"/>
      <c r="C129" s="102"/>
      <c r="D129" s="22" t="s">
        <v>14</v>
      </c>
      <c r="E129" s="32">
        <f t="shared" si="51"/>
        <v>0</v>
      </c>
      <c r="F129" s="66">
        <f t="shared" si="51"/>
        <v>0</v>
      </c>
      <c r="G129" s="66">
        <f t="shared" si="51"/>
        <v>0</v>
      </c>
      <c r="H129" s="66">
        <f t="shared" si="51"/>
        <v>0</v>
      </c>
      <c r="I129" s="66">
        <f t="shared" si="51"/>
        <v>0</v>
      </c>
      <c r="J129" s="66">
        <f t="shared" si="51"/>
        <v>0</v>
      </c>
      <c r="K129" s="66">
        <f t="shared" si="51"/>
        <v>0</v>
      </c>
      <c r="L129" s="103"/>
      <c r="M129" s="112"/>
      <c r="N129" s="112"/>
      <c r="O129" s="92"/>
      <c r="P129" s="107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</row>
    <row r="130" spans="1:45" s="2" customFormat="1" ht="42" x14ac:dyDescent="0.25">
      <c r="A130" s="110"/>
      <c r="B130" s="111"/>
      <c r="C130" s="102"/>
      <c r="D130" s="22" t="s">
        <v>15</v>
      </c>
      <c r="E130" s="32">
        <f t="shared" si="51"/>
        <v>97106.6</v>
      </c>
      <c r="F130" s="66">
        <f t="shared" si="51"/>
        <v>14734.3</v>
      </c>
      <c r="G130" s="66">
        <f t="shared" si="51"/>
        <v>15636.3</v>
      </c>
      <c r="H130" s="66">
        <f t="shared" si="51"/>
        <v>16684</v>
      </c>
      <c r="I130" s="66">
        <f t="shared" si="51"/>
        <v>16684</v>
      </c>
      <c r="J130" s="66">
        <f t="shared" si="51"/>
        <v>16684</v>
      </c>
      <c r="K130" s="66">
        <f t="shared" si="51"/>
        <v>16684</v>
      </c>
      <c r="L130" s="103"/>
      <c r="M130" s="112"/>
      <c r="N130" s="112"/>
      <c r="O130" s="92"/>
      <c r="P130" s="107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</row>
    <row r="131" spans="1:45" s="2" customFormat="1" ht="54.75" customHeight="1" x14ac:dyDescent="0.25">
      <c r="A131" s="110"/>
      <c r="B131" s="111"/>
      <c r="C131" s="102"/>
      <c r="D131" s="22" t="s">
        <v>16</v>
      </c>
      <c r="E131" s="32">
        <f t="shared" si="51"/>
        <v>0</v>
      </c>
      <c r="F131" s="66">
        <f t="shared" si="51"/>
        <v>0</v>
      </c>
      <c r="G131" s="66">
        <f t="shared" si="51"/>
        <v>0</v>
      </c>
      <c r="H131" s="66">
        <f t="shared" si="51"/>
        <v>0</v>
      </c>
      <c r="I131" s="66">
        <f t="shared" si="51"/>
        <v>0</v>
      </c>
      <c r="J131" s="66">
        <f t="shared" si="51"/>
        <v>0</v>
      </c>
      <c r="K131" s="66">
        <f t="shared" si="51"/>
        <v>0</v>
      </c>
      <c r="L131" s="103"/>
      <c r="M131" s="112"/>
      <c r="N131" s="112"/>
      <c r="O131" s="92"/>
      <c r="P131" s="107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</row>
    <row r="132" spans="1:45" s="2" customFormat="1" ht="63" customHeight="1" x14ac:dyDescent="0.25">
      <c r="A132" s="110" t="s">
        <v>57</v>
      </c>
      <c r="B132" s="111" t="s">
        <v>66</v>
      </c>
      <c r="C132" s="102" t="s">
        <v>74</v>
      </c>
      <c r="D132" s="22" t="s">
        <v>12</v>
      </c>
      <c r="E132" s="32">
        <f t="shared" ref="E132:K132" si="53">E133+E134+E135+E136</f>
        <v>1085603.6796000001</v>
      </c>
      <c r="F132" s="32">
        <f t="shared" si="53"/>
        <v>174260.1586</v>
      </c>
      <c r="G132" s="32">
        <f t="shared" si="53"/>
        <v>176258.79939999999</v>
      </c>
      <c r="H132" s="35">
        <f t="shared" si="53"/>
        <v>183771.18040000001</v>
      </c>
      <c r="I132" s="48">
        <f t="shared" si="53"/>
        <v>183771.18040000001</v>
      </c>
      <c r="J132" s="36">
        <f t="shared" si="53"/>
        <v>183771.18040000001</v>
      </c>
      <c r="K132" s="60">
        <f t="shared" si="53"/>
        <v>183771.18040000001</v>
      </c>
      <c r="L132" s="103" t="s">
        <v>115</v>
      </c>
      <c r="M132" s="112" t="s">
        <v>94</v>
      </c>
      <c r="N132" s="112" t="s">
        <v>39</v>
      </c>
      <c r="O132" s="102" t="s">
        <v>91</v>
      </c>
      <c r="P132" s="102" t="s">
        <v>140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</row>
    <row r="133" spans="1:45" s="2" customFormat="1" ht="175.5" customHeight="1" x14ac:dyDescent="0.25">
      <c r="A133" s="110"/>
      <c r="B133" s="111"/>
      <c r="C133" s="102"/>
      <c r="D133" s="22" t="s">
        <v>13</v>
      </c>
      <c r="E133" s="32">
        <f>F133+G133+H133+I133+J133+K133</f>
        <v>988497.07960000006</v>
      </c>
      <c r="F133" s="32">
        <v>159525.85860000001</v>
      </c>
      <c r="G133" s="32">
        <v>160622.4994</v>
      </c>
      <c r="H133" s="35">
        <v>167087.18040000001</v>
      </c>
      <c r="I133" s="44">
        <v>167087.18040000001</v>
      </c>
      <c r="J133" s="36">
        <v>167087.18040000001</v>
      </c>
      <c r="K133" s="60">
        <v>167087.18040000001</v>
      </c>
      <c r="L133" s="103"/>
      <c r="M133" s="112"/>
      <c r="N133" s="112"/>
      <c r="O133" s="102"/>
      <c r="P133" s="102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</row>
    <row r="134" spans="1:45" s="2" customFormat="1" ht="66" customHeight="1" x14ac:dyDescent="0.25">
      <c r="A134" s="110"/>
      <c r="B134" s="111"/>
      <c r="C134" s="102"/>
      <c r="D134" s="22" t="s">
        <v>14</v>
      </c>
      <c r="E134" s="32">
        <f>F134+G134+H134+I134+J134+K134</f>
        <v>0</v>
      </c>
      <c r="F134" s="32"/>
      <c r="G134" s="32"/>
      <c r="H134" s="35"/>
      <c r="I134" s="34"/>
      <c r="J134" s="36"/>
      <c r="K134" s="60"/>
      <c r="L134" s="103"/>
      <c r="M134" s="112"/>
      <c r="N134" s="112"/>
      <c r="O134" s="102"/>
      <c r="P134" s="102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</row>
    <row r="135" spans="1:45" s="2" customFormat="1" ht="42.75" customHeight="1" x14ac:dyDescent="0.25">
      <c r="A135" s="110"/>
      <c r="B135" s="111"/>
      <c r="C135" s="102"/>
      <c r="D135" s="22" t="s">
        <v>15</v>
      </c>
      <c r="E135" s="32">
        <f>F135+G135+H135+I135+J135+K135</f>
        <v>97106.6</v>
      </c>
      <c r="F135" s="32">
        <v>14734.3</v>
      </c>
      <c r="G135" s="32">
        <v>15636.3</v>
      </c>
      <c r="H135" s="66">
        <v>16684</v>
      </c>
      <c r="I135" s="66">
        <v>16684</v>
      </c>
      <c r="J135" s="36">
        <v>16684</v>
      </c>
      <c r="K135" s="60">
        <v>16684</v>
      </c>
      <c r="L135" s="103"/>
      <c r="M135" s="112"/>
      <c r="N135" s="112"/>
      <c r="O135" s="102"/>
      <c r="P135" s="102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</row>
    <row r="136" spans="1:45" s="2" customFormat="1" ht="44.25" customHeight="1" x14ac:dyDescent="0.25">
      <c r="A136" s="110"/>
      <c r="B136" s="111"/>
      <c r="C136" s="102"/>
      <c r="D136" s="22" t="s">
        <v>16</v>
      </c>
      <c r="E136" s="32">
        <f>F136+G136+H136+I136+J136+K136</f>
        <v>0</v>
      </c>
      <c r="F136" s="32"/>
      <c r="G136" s="32"/>
      <c r="H136" s="35"/>
      <c r="I136" s="48"/>
      <c r="J136" s="36"/>
      <c r="K136" s="60"/>
      <c r="L136" s="103"/>
      <c r="M136" s="112"/>
      <c r="N136" s="112"/>
      <c r="O136" s="102"/>
      <c r="P136" s="102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</row>
    <row r="137" spans="1:45" ht="58.5" customHeight="1" x14ac:dyDescent="0.25">
      <c r="A137" s="91" t="s">
        <v>52</v>
      </c>
      <c r="B137" s="93" t="s">
        <v>89</v>
      </c>
      <c r="C137" s="92" t="s">
        <v>145</v>
      </c>
      <c r="D137" s="24" t="s">
        <v>12</v>
      </c>
      <c r="E137" s="32">
        <f>E142</f>
        <v>29423.221999999998</v>
      </c>
      <c r="F137" s="32">
        <f t="shared" ref="F137:K137" si="54">F142</f>
        <v>4885.12</v>
      </c>
      <c r="G137" s="32">
        <f t="shared" si="54"/>
        <v>4897.6203999999998</v>
      </c>
      <c r="H137" s="35">
        <f t="shared" si="54"/>
        <v>4897.6203999999998</v>
      </c>
      <c r="I137" s="48">
        <f t="shared" si="54"/>
        <v>4907.6203999999998</v>
      </c>
      <c r="J137" s="36">
        <f t="shared" si="54"/>
        <v>4907.6203999999998</v>
      </c>
      <c r="K137" s="60">
        <f t="shared" si="54"/>
        <v>4927.6203999999998</v>
      </c>
      <c r="L137" s="94" t="s">
        <v>115</v>
      </c>
      <c r="M137" s="95" t="s">
        <v>94</v>
      </c>
      <c r="N137" s="95" t="s">
        <v>39</v>
      </c>
      <c r="O137" s="92" t="s">
        <v>17</v>
      </c>
      <c r="P137" s="92" t="s">
        <v>17</v>
      </c>
    </row>
    <row r="138" spans="1:45" ht="129" customHeight="1" x14ac:dyDescent="0.25">
      <c r="A138" s="91"/>
      <c r="B138" s="93"/>
      <c r="C138" s="92"/>
      <c r="D138" s="24" t="s">
        <v>13</v>
      </c>
      <c r="E138" s="32">
        <f t="shared" ref="E138:K141" si="55">E143</f>
        <v>29088.221999999998</v>
      </c>
      <c r="F138" s="32">
        <f t="shared" si="55"/>
        <v>4850.12</v>
      </c>
      <c r="G138" s="32">
        <f t="shared" si="55"/>
        <v>4847.6203999999998</v>
      </c>
      <c r="H138" s="35">
        <f t="shared" si="55"/>
        <v>4847.6203999999998</v>
      </c>
      <c r="I138" s="44">
        <f t="shared" si="55"/>
        <v>4847.6203999999998</v>
      </c>
      <c r="J138" s="36">
        <f>J143</f>
        <v>4847.6203999999998</v>
      </c>
      <c r="K138" s="60">
        <f t="shared" si="55"/>
        <v>4847.6203999999998</v>
      </c>
      <c r="L138" s="94"/>
      <c r="M138" s="95"/>
      <c r="N138" s="95"/>
      <c r="O138" s="92"/>
      <c r="P138" s="92"/>
    </row>
    <row r="139" spans="1:45" ht="42" x14ac:dyDescent="0.25">
      <c r="A139" s="91"/>
      <c r="B139" s="93"/>
      <c r="C139" s="92"/>
      <c r="D139" s="24" t="s">
        <v>14</v>
      </c>
      <c r="E139" s="32">
        <f t="shared" si="55"/>
        <v>0</v>
      </c>
      <c r="F139" s="32">
        <f t="shared" si="55"/>
        <v>0</v>
      </c>
      <c r="G139" s="32">
        <f t="shared" si="55"/>
        <v>0</v>
      </c>
      <c r="H139" s="35">
        <f t="shared" si="55"/>
        <v>0</v>
      </c>
      <c r="I139" s="44">
        <f t="shared" si="55"/>
        <v>0</v>
      </c>
      <c r="J139" s="36">
        <f t="shared" si="55"/>
        <v>0</v>
      </c>
      <c r="K139" s="60">
        <f t="shared" si="55"/>
        <v>0</v>
      </c>
      <c r="L139" s="94"/>
      <c r="M139" s="95"/>
      <c r="N139" s="95"/>
      <c r="O139" s="92"/>
      <c r="P139" s="92"/>
    </row>
    <row r="140" spans="1:45" ht="43.5" customHeight="1" x14ac:dyDescent="0.25">
      <c r="A140" s="91"/>
      <c r="B140" s="93"/>
      <c r="C140" s="92"/>
      <c r="D140" s="24" t="s">
        <v>15</v>
      </c>
      <c r="E140" s="32">
        <f t="shared" si="55"/>
        <v>0</v>
      </c>
      <c r="F140" s="32">
        <f t="shared" si="55"/>
        <v>0</v>
      </c>
      <c r="G140" s="32">
        <f t="shared" si="55"/>
        <v>0</v>
      </c>
      <c r="H140" s="35">
        <f t="shared" si="55"/>
        <v>0</v>
      </c>
      <c r="I140" s="44">
        <f t="shared" si="55"/>
        <v>0</v>
      </c>
      <c r="J140" s="36">
        <f t="shared" si="55"/>
        <v>0</v>
      </c>
      <c r="K140" s="60">
        <f t="shared" si="55"/>
        <v>0</v>
      </c>
      <c r="L140" s="94"/>
      <c r="M140" s="95"/>
      <c r="N140" s="95"/>
      <c r="O140" s="92"/>
      <c r="P140" s="92"/>
    </row>
    <row r="141" spans="1:45" ht="120.75" customHeight="1" x14ac:dyDescent="0.25">
      <c r="A141" s="91"/>
      <c r="B141" s="93"/>
      <c r="C141" s="92"/>
      <c r="D141" s="24" t="s">
        <v>16</v>
      </c>
      <c r="E141" s="32">
        <f t="shared" si="55"/>
        <v>335</v>
      </c>
      <c r="F141" s="32">
        <f t="shared" si="55"/>
        <v>35</v>
      </c>
      <c r="G141" s="32">
        <f t="shared" si="55"/>
        <v>50</v>
      </c>
      <c r="H141" s="35">
        <f t="shared" si="55"/>
        <v>50</v>
      </c>
      <c r="I141" s="48">
        <f t="shared" si="55"/>
        <v>60</v>
      </c>
      <c r="J141" s="36">
        <f t="shared" si="55"/>
        <v>60</v>
      </c>
      <c r="K141" s="60">
        <f t="shared" si="55"/>
        <v>80</v>
      </c>
      <c r="L141" s="94"/>
      <c r="M141" s="95"/>
      <c r="N141" s="95"/>
      <c r="O141" s="92"/>
      <c r="P141" s="92"/>
    </row>
    <row r="142" spans="1:45" s="2" customFormat="1" ht="36" customHeight="1" x14ac:dyDescent="0.25">
      <c r="A142" s="110" t="s">
        <v>53</v>
      </c>
      <c r="B142" s="111" t="s">
        <v>65</v>
      </c>
      <c r="C142" s="102" t="s">
        <v>145</v>
      </c>
      <c r="D142" s="22" t="s">
        <v>12</v>
      </c>
      <c r="E142" s="32">
        <f t="shared" ref="E142" si="56">E143+E144+E145+E146</f>
        <v>29423.221999999998</v>
      </c>
      <c r="F142" s="32">
        <f t="shared" ref="F142:K142" si="57">SUM(F143:F146)</f>
        <v>4885.12</v>
      </c>
      <c r="G142" s="32">
        <f t="shared" si="57"/>
        <v>4897.6203999999998</v>
      </c>
      <c r="H142" s="35">
        <f t="shared" si="57"/>
        <v>4897.6203999999998</v>
      </c>
      <c r="I142" s="48">
        <f t="shared" si="57"/>
        <v>4907.6203999999998</v>
      </c>
      <c r="J142" s="36">
        <f t="shared" si="57"/>
        <v>4907.6203999999998</v>
      </c>
      <c r="K142" s="60">
        <f t="shared" si="57"/>
        <v>4927.6203999999998</v>
      </c>
      <c r="L142" s="103" t="s">
        <v>115</v>
      </c>
      <c r="M142" s="112" t="s">
        <v>94</v>
      </c>
      <c r="N142" s="112" t="s">
        <v>39</v>
      </c>
      <c r="O142" s="102" t="s">
        <v>73</v>
      </c>
      <c r="P142" s="102" t="s">
        <v>136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</row>
    <row r="143" spans="1:45" s="2" customFormat="1" ht="138.75" customHeight="1" x14ac:dyDescent="0.25">
      <c r="A143" s="110"/>
      <c r="B143" s="111"/>
      <c r="C143" s="102"/>
      <c r="D143" s="22" t="s">
        <v>13</v>
      </c>
      <c r="E143" s="32">
        <f>F143+G143+H143+I143+J143+K143</f>
        <v>29088.221999999998</v>
      </c>
      <c r="F143" s="32">
        <v>4850.12</v>
      </c>
      <c r="G143" s="32">
        <v>4847.6203999999998</v>
      </c>
      <c r="H143" s="80">
        <v>4847.6203999999998</v>
      </c>
      <c r="I143" s="80">
        <v>4847.6203999999998</v>
      </c>
      <c r="J143" s="80">
        <v>4847.6203999999998</v>
      </c>
      <c r="K143" s="80">
        <v>4847.6203999999998</v>
      </c>
      <c r="L143" s="103"/>
      <c r="M143" s="112"/>
      <c r="N143" s="112"/>
      <c r="O143" s="102"/>
      <c r="P143" s="102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</row>
    <row r="144" spans="1:45" s="2" customFormat="1" ht="42" x14ac:dyDescent="0.25">
      <c r="A144" s="110"/>
      <c r="B144" s="111"/>
      <c r="C144" s="102"/>
      <c r="D144" s="22" t="s">
        <v>14</v>
      </c>
      <c r="E144" s="32">
        <f>F144+G144+H144+I144+J144+K144</f>
        <v>0</v>
      </c>
      <c r="F144" s="32"/>
      <c r="G144" s="32"/>
      <c r="H144" s="35"/>
      <c r="I144" s="44"/>
      <c r="J144" s="36"/>
      <c r="K144" s="60"/>
      <c r="L144" s="103"/>
      <c r="M144" s="112"/>
      <c r="N144" s="112"/>
      <c r="O144" s="102"/>
      <c r="P144" s="102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</row>
    <row r="145" spans="1:45" s="2" customFormat="1" ht="42" x14ac:dyDescent="0.25">
      <c r="A145" s="110"/>
      <c r="B145" s="111"/>
      <c r="C145" s="102"/>
      <c r="D145" s="22" t="s">
        <v>15</v>
      </c>
      <c r="E145" s="32">
        <f>F145+G145+H145+I145+J145+K145</f>
        <v>0</v>
      </c>
      <c r="F145" s="32"/>
      <c r="G145" s="32"/>
      <c r="H145" s="35"/>
      <c r="I145" s="44"/>
      <c r="J145" s="36"/>
      <c r="K145" s="60"/>
      <c r="L145" s="103"/>
      <c r="M145" s="112"/>
      <c r="N145" s="112"/>
      <c r="O145" s="102"/>
      <c r="P145" s="102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</row>
    <row r="146" spans="1:45" s="2" customFormat="1" ht="45" customHeight="1" x14ac:dyDescent="0.25">
      <c r="A146" s="110"/>
      <c r="B146" s="111"/>
      <c r="C146" s="102"/>
      <c r="D146" s="22" t="s">
        <v>16</v>
      </c>
      <c r="E146" s="32">
        <f>F146+G146+H146+I146+J146+K146</f>
        <v>335</v>
      </c>
      <c r="F146" s="79">
        <v>35</v>
      </c>
      <c r="G146" s="79">
        <v>50</v>
      </c>
      <c r="H146" s="79">
        <v>50</v>
      </c>
      <c r="I146" s="79">
        <v>60</v>
      </c>
      <c r="J146" s="79">
        <v>60</v>
      </c>
      <c r="K146" s="79">
        <v>80</v>
      </c>
      <c r="L146" s="103"/>
      <c r="M146" s="112"/>
      <c r="N146" s="112"/>
      <c r="O146" s="102"/>
      <c r="P146" s="102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</row>
    <row r="147" spans="1:45" ht="32.25" customHeight="1" x14ac:dyDescent="0.25">
      <c r="A147" s="91" t="s">
        <v>63</v>
      </c>
      <c r="B147" s="93" t="s">
        <v>86</v>
      </c>
      <c r="C147" s="92" t="s">
        <v>145</v>
      </c>
      <c r="D147" s="24" t="s">
        <v>12</v>
      </c>
      <c r="E147" s="32">
        <f>E152</f>
        <v>4668.2450000000008</v>
      </c>
      <c r="F147" s="32">
        <f t="shared" ref="F147:K147" si="58">F152</f>
        <v>755.32399999999996</v>
      </c>
      <c r="G147" s="32">
        <f t="shared" si="58"/>
        <v>771.78420000000006</v>
      </c>
      <c r="H147" s="35">
        <f t="shared" si="58"/>
        <v>777.78420000000006</v>
      </c>
      <c r="I147" s="48">
        <f t="shared" si="58"/>
        <v>781.78420000000006</v>
      </c>
      <c r="J147" s="54">
        <f t="shared" si="58"/>
        <v>787.78420000000006</v>
      </c>
      <c r="K147" s="60">
        <f t="shared" si="58"/>
        <v>793.78420000000006</v>
      </c>
      <c r="L147" s="94" t="s">
        <v>115</v>
      </c>
      <c r="M147" s="95" t="s">
        <v>94</v>
      </c>
      <c r="N147" s="95" t="s">
        <v>39</v>
      </c>
      <c r="O147" s="92" t="s">
        <v>17</v>
      </c>
      <c r="P147" s="92" t="s">
        <v>17</v>
      </c>
    </row>
    <row r="148" spans="1:45" ht="99.75" customHeight="1" x14ac:dyDescent="0.25">
      <c r="A148" s="91"/>
      <c r="B148" s="93"/>
      <c r="C148" s="92"/>
      <c r="D148" s="24" t="s">
        <v>13</v>
      </c>
      <c r="E148" s="32">
        <f>E153</f>
        <v>4277.2450000000008</v>
      </c>
      <c r="F148" s="32">
        <f t="shared" ref="F148:K148" si="59">F153</f>
        <v>703.32399999999996</v>
      </c>
      <c r="G148" s="32">
        <f t="shared" si="59"/>
        <v>714.78420000000006</v>
      </c>
      <c r="H148" s="35">
        <f t="shared" si="59"/>
        <v>714.78420000000006</v>
      </c>
      <c r="I148" s="44">
        <f t="shared" si="59"/>
        <v>714.78420000000006</v>
      </c>
      <c r="J148" s="36">
        <f t="shared" si="59"/>
        <v>714.78420000000006</v>
      </c>
      <c r="K148" s="60">
        <f t="shared" si="59"/>
        <v>714.78420000000006</v>
      </c>
      <c r="L148" s="94"/>
      <c r="M148" s="95"/>
      <c r="N148" s="95"/>
      <c r="O148" s="92"/>
      <c r="P148" s="92"/>
    </row>
    <row r="149" spans="1:45" ht="42" x14ac:dyDescent="0.25">
      <c r="A149" s="91"/>
      <c r="B149" s="93"/>
      <c r="C149" s="92"/>
      <c r="D149" s="24" t="s">
        <v>14</v>
      </c>
      <c r="E149" s="32">
        <f t="shared" ref="E149:K151" si="60">E154</f>
        <v>0</v>
      </c>
      <c r="F149" s="32">
        <f t="shared" si="60"/>
        <v>0</v>
      </c>
      <c r="G149" s="32">
        <f t="shared" si="60"/>
        <v>0</v>
      </c>
      <c r="H149" s="35">
        <f t="shared" si="60"/>
        <v>0</v>
      </c>
      <c r="I149" s="44">
        <f t="shared" si="60"/>
        <v>0</v>
      </c>
      <c r="J149" s="36">
        <f t="shared" si="60"/>
        <v>0</v>
      </c>
      <c r="K149" s="60">
        <f t="shared" si="60"/>
        <v>0</v>
      </c>
      <c r="L149" s="94"/>
      <c r="M149" s="95"/>
      <c r="N149" s="95"/>
      <c r="O149" s="92"/>
      <c r="P149" s="92"/>
    </row>
    <row r="150" spans="1:45" ht="42" x14ac:dyDescent="0.25">
      <c r="A150" s="91"/>
      <c r="B150" s="93"/>
      <c r="C150" s="92"/>
      <c r="D150" s="24" t="s">
        <v>15</v>
      </c>
      <c r="E150" s="32">
        <f t="shared" si="60"/>
        <v>0</v>
      </c>
      <c r="F150" s="32">
        <f t="shared" si="60"/>
        <v>0</v>
      </c>
      <c r="G150" s="32">
        <f t="shared" si="60"/>
        <v>0</v>
      </c>
      <c r="H150" s="35">
        <f t="shared" si="60"/>
        <v>0</v>
      </c>
      <c r="I150" s="44">
        <f t="shared" si="60"/>
        <v>0</v>
      </c>
      <c r="J150" s="36">
        <f t="shared" si="60"/>
        <v>0</v>
      </c>
      <c r="K150" s="60">
        <f t="shared" si="60"/>
        <v>0</v>
      </c>
      <c r="L150" s="94"/>
      <c r="M150" s="95"/>
      <c r="N150" s="95"/>
      <c r="O150" s="92"/>
      <c r="P150" s="92"/>
    </row>
    <row r="151" spans="1:45" ht="59.25" customHeight="1" x14ac:dyDescent="0.25">
      <c r="A151" s="91"/>
      <c r="B151" s="93"/>
      <c r="C151" s="92"/>
      <c r="D151" s="24" t="s">
        <v>16</v>
      </c>
      <c r="E151" s="32">
        <f t="shared" si="60"/>
        <v>391</v>
      </c>
      <c r="F151" s="32">
        <f t="shared" si="60"/>
        <v>52</v>
      </c>
      <c r="G151" s="32">
        <f t="shared" si="60"/>
        <v>57</v>
      </c>
      <c r="H151" s="35">
        <f t="shared" si="60"/>
        <v>63</v>
      </c>
      <c r="I151" s="48">
        <f t="shared" si="60"/>
        <v>67</v>
      </c>
      <c r="J151" s="36">
        <f t="shared" si="60"/>
        <v>73</v>
      </c>
      <c r="K151" s="60">
        <f t="shared" si="60"/>
        <v>79</v>
      </c>
      <c r="L151" s="94"/>
      <c r="M151" s="95"/>
      <c r="N151" s="95"/>
      <c r="O151" s="92"/>
      <c r="P151" s="92"/>
    </row>
    <row r="152" spans="1:45" ht="51" customHeight="1" x14ac:dyDescent="0.25">
      <c r="A152" s="110" t="s">
        <v>64</v>
      </c>
      <c r="B152" s="111" t="s">
        <v>40</v>
      </c>
      <c r="C152" s="102" t="s">
        <v>145</v>
      </c>
      <c r="D152" s="22" t="s">
        <v>12</v>
      </c>
      <c r="E152" s="32">
        <f>E153+E154+E155+E156</f>
        <v>4668.2450000000008</v>
      </c>
      <c r="F152" s="32">
        <f t="shared" ref="F152:K152" si="61">SUM(F153:F156)</f>
        <v>755.32399999999996</v>
      </c>
      <c r="G152" s="32">
        <f t="shared" si="61"/>
        <v>771.78420000000006</v>
      </c>
      <c r="H152" s="35">
        <f t="shared" si="61"/>
        <v>777.78420000000006</v>
      </c>
      <c r="I152" s="48">
        <f t="shared" si="61"/>
        <v>781.78420000000006</v>
      </c>
      <c r="J152" s="36">
        <f t="shared" si="61"/>
        <v>787.78420000000006</v>
      </c>
      <c r="K152" s="60">
        <f t="shared" si="61"/>
        <v>793.78420000000006</v>
      </c>
      <c r="L152" s="103" t="s">
        <v>115</v>
      </c>
      <c r="M152" s="112" t="s">
        <v>94</v>
      </c>
      <c r="N152" s="112" t="s">
        <v>39</v>
      </c>
      <c r="O152" s="102" t="s">
        <v>45</v>
      </c>
      <c r="P152" s="102" t="s">
        <v>136</v>
      </c>
    </row>
    <row r="153" spans="1:45" ht="105" x14ac:dyDescent="0.25">
      <c r="A153" s="110"/>
      <c r="B153" s="111"/>
      <c r="C153" s="102"/>
      <c r="D153" s="22" t="s">
        <v>13</v>
      </c>
      <c r="E153" s="32">
        <f>SUM(F153:K153)</f>
        <v>4277.2450000000008</v>
      </c>
      <c r="F153" s="32">
        <v>703.32399999999996</v>
      </c>
      <c r="G153" s="32">
        <v>714.78420000000006</v>
      </c>
      <c r="H153" s="80">
        <v>714.78420000000006</v>
      </c>
      <c r="I153" s="80">
        <v>714.78420000000006</v>
      </c>
      <c r="J153" s="80">
        <v>714.78420000000006</v>
      </c>
      <c r="K153" s="80">
        <v>714.78420000000006</v>
      </c>
      <c r="L153" s="103"/>
      <c r="M153" s="112"/>
      <c r="N153" s="112"/>
      <c r="O153" s="102"/>
      <c r="P153" s="102"/>
    </row>
    <row r="154" spans="1:45" ht="42" x14ac:dyDescent="0.25">
      <c r="A154" s="110"/>
      <c r="B154" s="111"/>
      <c r="C154" s="102"/>
      <c r="D154" s="22" t="s">
        <v>14</v>
      </c>
      <c r="E154" s="32">
        <f>SUM(F154:K154)</f>
        <v>0</v>
      </c>
      <c r="F154" s="32"/>
      <c r="G154" s="32"/>
      <c r="H154" s="35"/>
      <c r="I154" s="37"/>
      <c r="J154" s="38"/>
      <c r="K154" s="60"/>
      <c r="L154" s="103"/>
      <c r="M154" s="112"/>
      <c r="N154" s="112"/>
      <c r="O154" s="102"/>
      <c r="P154" s="102"/>
    </row>
    <row r="155" spans="1:45" ht="42" x14ac:dyDescent="0.25">
      <c r="A155" s="110"/>
      <c r="B155" s="111"/>
      <c r="C155" s="102"/>
      <c r="D155" s="22" t="s">
        <v>15</v>
      </c>
      <c r="E155" s="32">
        <f>SUM(F155:K155)</f>
        <v>0</v>
      </c>
      <c r="F155" s="32"/>
      <c r="G155" s="32"/>
      <c r="H155" s="35"/>
      <c r="I155" s="37"/>
      <c r="J155" s="38"/>
      <c r="K155" s="60"/>
      <c r="L155" s="103"/>
      <c r="M155" s="112"/>
      <c r="N155" s="112"/>
      <c r="O155" s="102"/>
      <c r="P155" s="102"/>
    </row>
    <row r="156" spans="1:45" s="5" customFormat="1" ht="42" x14ac:dyDescent="0.25">
      <c r="A156" s="110"/>
      <c r="B156" s="111"/>
      <c r="C156" s="102"/>
      <c r="D156" s="22" t="s">
        <v>16</v>
      </c>
      <c r="E156" s="32">
        <f>SUM(F156:K156)</f>
        <v>391</v>
      </c>
      <c r="F156" s="79">
        <v>52</v>
      </c>
      <c r="G156" s="79">
        <v>57</v>
      </c>
      <c r="H156" s="79">
        <v>63</v>
      </c>
      <c r="I156" s="79">
        <v>67</v>
      </c>
      <c r="J156" s="79">
        <v>73</v>
      </c>
      <c r="K156" s="79">
        <v>79</v>
      </c>
      <c r="L156" s="103"/>
      <c r="M156" s="112"/>
      <c r="N156" s="112"/>
      <c r="O156" s="102"/>
      <c r="P156" s="102"/>
    </row>
    <row r="157" spans="1:45" s="5" customFormat="1" ht="58.5" customHeight="1" x14ac:dyDescent="0.25">
      <c r="A157" s="135" t="s">
        <v>70</v>
      </c>
      <c r="B157" s="102" t="s">
        <v>100</v>
      </c>
      <c r="C157" s="102" t="s">
        <v>74</v>
      </c>
      <c r="D157" s="22" t="s">
        <v>12</v>
      </c>
      <c r="E157" s="32">
        <f>E162</f>
        <v>97073.638710000014</v>
      </c>
      <c r="F157" s="32">
        <f t="shared" ref="F157:K157" si="62">F162</f>
        <v>16178.939780000001</v>
      </c>
      <c r="G157" s="32">
        <f t="shared" si="62"/>
        <v>16178.939780000001</v>
      </c>
      <c r="H157" s="35">
        <f t="shared" si="62"/>
        <v>16178.939780000001</v>
      </c>
      <c r="I157" s="38">
        <f t="shared" si="62"/>
        <v>16178.93979</v>
      </c>
      <c r="J157" s="38">
        <f t="shared" si="62"/>
        <v>16178.93979</v>
      </c>
      <c r="K157" s="60">
        <f t="shared" si="62"/>
        <v>16178.93979</v>
      </c>
      <c r="L157" s="103" t="s">
        <v>115</v>
      </c>
      <c r="M157" s="112" t="s">
        <v>94</v>
      </c>
      <c r="N157" s="112" t="s">
        <v>39</v>
      </c>
      <c r="O157" s="102" t="s">
        <v>17</v>
      </c>
      <c r="P157" s="102" t="s">
        <v>17</v>
      </c>
    </row>
    <row r="158" spans="1:45" s="5" customFormat="1" ht="124.5" customHeight="1" x14ac:dyDescent="0.25">
      <c r="A158" s="135"/>
      <c r="B158" s="102"/>
      <c r="C158" s="102"/>
      <c r="D158" s="22" t="s">
        <v>13</v>
      </c>
      <c r="E158" s="32">
        <f>E163</f>
        <v>4853.6819700000005</v>
      </c>
      <c r="F158" s="32">
        <f t="shared" ref="F158:K158" si="63">F163</f>
        <v>808.94699000000003</v>
      </c>
      <c r="G158" s="32">
        <f t="shared" si="63"/>
        <v>808.94699000000003</v>
      </c>
      <c r="H158" s="35">
        <f t="shared" si="63"/>
        <v>808.94699000000003</v>
      </c>
      <c r="I158" s="38">
        <f t="shared" si="63"/>
        <v>808.947</v>
      </c>
      <c r="J158" s="38">
        <f t="shared" si="63"/>
        <v>808.947</v>
      </c>
      <c r="K158" s="60">
        <f t="shared" si="63"/>
        <v>808.947</v>
      </c>
      <c r="L158" s="103"/>
      <c r="M158" s="112"/>
      <c r="N158" s="112"/>
      <c r="O158" s="102"/>
      <c r="P158" s="102"/>
    </row>
    <row r="159" spans="1:45" s="5" customFormat="1" ht="42" x14ac:dyDescent="0.25">
      <c r="A159" s="135"/>
      <c r="B159" s="102"/>
      <c r="C159" s="102"/>
      <c r="D159" s="22" t="s">
        <v>14</v>
      </c>
      <c r="E159" s="32">
        <f t="shared" ref="E159:K159" si="64">E164</f>
        <v>0</v>
      </c>
      <c r="F159" s="32">
        <f t="shared" si="64"/>
        <v>0</v>
      </c>
      <c r="G159" s="32">
        <f t="shared" si="64"/>
        <v>0</v>
      </c>
      <c r="H159" s="35">
        <f t="shared" si="64"/>
        <v>0</v>
      </c>
      <c r="I159" s="44">
        <f t="shared" si="64"/>
        <v>0</v>
      </c>
      <c r="J159" s="33">
        <f t="shared" si="64"/>
        <v>0</v>
      </c>
      <c r="K159" s="60">
        <f t="shared" si="64"/>
        <v>0</v>
      </c>
      <c r="L159" s="103"/>
      <c r="M159" s="112"/>
      <c r="N159" s="112"/>
      <c r="O159" s="102"/>
      <c r="P159" s="102"/>
    </row>
    <row r="160" spans="1:45" s="5" customFormat="1" ht="42" x14ac:dyDescent="0.25">
      <c r="A160" s="135"/>
      <c r="B160" s="102"/>
      <c r="C160" s="102"/>
      <c r="D160" s="22" t="s">
        <v>15</v>
      </c>
      <c r="E160" s="32">
        <f t="shared" ref="E160:K160" si="65">E165</f>
        <v>92219.956740000009</v>
      </c>
      <c r="F160" s="32">
        <f t="shared" si="65"/>
        <v>15369.99279</v>
      </c>
      <c r="G160" s="32">
        <f t="shared" si="65"/>
        <v>15369.99279</v>
      </c>
      <c r="H160" s="35">
        <f t="shared" si="65"/>
        <v>15369.99279</v>
      </c>
      <c r="I160" s="44">
        <f t="shared" si="65"/>
        <v>15369.99279</v>
      </c>
      <c r="J160" s="33">
        <f t="shared" si="65"/>
        <v>15369.99279</v>
      </c>
      <c r="K160" s="60">
        <f t="shared" si="65"/>
        <v>15369.99279</v>
      </c>
      <c r="L160" s="103"/>
      <c r="M160" s="112"/>
      <c r="N160" s="112"/>
      <c r="O160" s="102"/>
      <c r="P160" s="102"/>
    </row>
    <row r="161" spans="1:16" s="5" customFormat="1" ht="42" x14ac:dyDescent="0.25">
      <c r="A161" s="135"/>
      <c r="B161" s="102"/>
      <c r="C161" s="102"/>
      <c r="D161" s="22" t="s">
        <v>16</v>
      </c>
      <c r="E161" s="32">
        <f t="shared" ref="E161:K161" si="66">E166</f>
        <v>0</v>
      </c>
      <c r="F161" s="32">
        <f t="shared" si="66"/>
        <v>0</v>
      </c>
      <c r="G161" s="32">
        <f t="shared" si="66"/>
        <v>0</v>
      </c>
      <c r="H161" s="35">
        <f t="shared" si="66"/>
        <v>0</v>
      </c>
      <c r="I161" s="44">
        <f t="shared" si="66"/>
        <v>0</v>
      </c>
      <c r="J161" s="33">
        <f t="shared" si="66"/>
        <v>0</v>
      </c>
      <c r="K161" s="60">
        <f t="shared" si="66"/>
        <v>0</v>
      </c>
      <c r="L161" s="103"/>
      <c r="M161" s="112"/>
      <c r="N161" s="112"/>
      <c r="O161" s="102"/>
      <c r="P161" s="102"/>
    </row>
    <row r="162" spans="1:16" s="5" customFormat="1" ht="51.75" customHeight="1" x14ac:dyDescent="0.25">
      <c r="A162" s="135" t="s">
        <v>71</v>
      </c>
      <c r="B162" s="102" t="s">
        <v>90</v>
      </c>
      <c r="C162" s="102" t="s">
        <v>74</v>
      </c>
      <c r="D162" s="22" t="s">
        <v>12</v>
      </c>
      <c r="E162" s="32">
        <f>E163+E164+E165+E166</f>
        <v>97073.638710000014</v>
      </c>
      <c r="F162" s="32">
        <f t="shared" ref="F162:K162" si="67">SUM(F163:F166)</f>
        <v>16178.939780000001</v>
      </c>
      <c r="G162" s="32">
        <f t="shared" si="67"/>
        <v>16178.939780000001</v>
      </c>
      <c r="H162" s="35">
        <f t="shared" si="67"/>
        <v>16178.939780000001</v>
      </c>
      <c r="I162" s="44">
        <f t="shared" si="67"/>
        <v>16178.93979</v>
      </c>
      <c r="J162" s="33">
        <f t="shared" si="67"/>
        <v>16178.93979</v>
      </c>
      <c r="K162" s="60">
        <f t="shared" si="67"/>
        <v>16178.93979</v>
      </c>
      <c r="L162" s="103" t="s">
        <v>115</v>
      </c>
      <c r="M162" s="112" t="s">
        <v>94</v>
      </c>
      <c r="N162" s="112" t="s">
        <v>39</v>
      </c>
      <c r="O162" s="102" t="s">
        <v>69</v>
      </c>
      <c r="P162" s="102" t="s">
        <v>135</v>
      </c>
    </row>
    <row r="163" spans="1:16" s="5" customFormat="1" ht="126" customHeight="1" x14ac:dyDescent="0.25">
      <c r="A163" s="135"/>
      <c r="B163" s="102"/>
      <c r="C163" s="102"/>
      <c r="D163" s="22" t="s">
        <v>13</v>
      </c>
      <c r="E163" s="32">
        <f>SUM(F163:K163)</f>
        <v>4853.6819700000005</v>
      </c>
      <c r="F163" s="32">
        <v>808.94699000000003</v>
      </c>
      <c r="G163" s="32">
        <v>808.94699000000003</v>
      </c>
      <c r="H163" s="35">
        <v>808.94699000000003</v>
      </c>
      <c r="I163" s="44">
        <v>808.947</v>
      </c>
      <c r="J163" s="33">
        <v>808.947</v>
      </c>
      <c r="K163" s="60">
        <v>808.947</v>
      </c>
      <c r="L163" s="103"/>
      <c r="M163" s="112"/>
      <c r="N163" s="112"/>
      <c r="O163" s="102"/>
      <c r="P163" s="102"/>
    </row>
    <row r="164" spans="1:16" s="5" customFormat="1" ht="42" x14ac:dyDescent="0.25">
      <c r="A164" s="135"/>
      <c r="B164" s="102"/>
      <c r="C164" s="102"/>
      <c r="D164" s="22" t="s">
        <v>14</v>
      </c>
      <c r="E164" s="32">
        <f>SUM(F164:K164)</f>
        <v>0</v>
      </c>
      <c r="F164" s="32"/>
      <c r="G164" s="32"/>
      <c r="H164" s="35"/>
      <c r="I164" s="34"/>
      <c r="J164" s="34"/>
      <c r="K164" s="34"/>
      <c r="L164" s="103"/>
      <c r="M164" s="112"/>
      <c r="N164" s="112"/>
      <c r="O164" s="102"/>
      <c r="P164" s="102"/>
    </row>
    <row r="165" spans="1:16" s="5" customFormat="1" ht="42" x14ac:dyDescent="0.25">
      <c r="A165" s="135"/>
      <c r="B165" s="102"/>
      <c r="C165" s="102"/>
      <c r="D165" s="22" t="s">
        <v>15</v>
      </c>
      <c r="E165" s="32">
        <f>SUM(F165:K165)</f>
        <v>92219.956740000009</v>
      </c>
      <c r="F165" s="32">
        <v>15369.99279</v>
      </c>
      <c r="G165" s="32">
        <v>15369.99279</v>
      </c>
      <c r="H165" s="80">
        <v>15369.99279</v>
      </c>
      <c r="I165" s="80">
        <v>15369.99279</v>
      </c>
      <c r="J165" s="80">
        <v>15369.99279</v>
      </c>
      <c r="K165" s="80">
        <v>15369.99279</v>
      </c>
      <c r="L165" s="103"/>
      <c r="M165" s="112"/>
      <c r="N165" s="112"/>
      <c r="O165" s="102"/>
      <c r="P165" s="102"/>
    </row>
    <row r="166" spans="1:16" s="5" customFormat="1" ht="53.25" customHeight="1" x14ac:dyDescent="0.25">
      <c r="A166" s="135"/>
      <c r="B166" s="102"/>
      <c r="C166" s="102"/>
      <c r="D166" s="22" t="s">
        <v>16</v>
      </c>
      <c r="E166" s="40">
        <f>SUM(F166:K166)</f>
        <v>0</v>
      </c>
      <c r="F166" s="40"/>
      <c r="G166" s="40"/>
      <c r="H166" s="40"/>
      <c r="I166" s="34"/>
      <c r="J166" s="34"/>
      <c r="K166" s="34"/>
      <c r="L166" s="103"/>
      <c r="M166" s="112"/>
      <c r="N166" s="112"/>
      <c r="O166" s="102"/>
      <c r="P166" s="102"/>
    </row>
    <row r="167" spans="1:16" s="5" customFormat="1" ht="53.25" customHeight="1" x14ac:dyDescent="0.25">
      <c r="A167" s="135" t="s">
        <v>116</v>
      </c>
      <c r="B167" s="111" t="s">
        <v>114</v>
      </c>
      <c r="C167" s="102" t="s">
        <v>26</v>
      </c>
      <c r="D167" s="22" t="s">
        <v>12</v>
      </c>
      <c r="E167" s="64">
        <f>E172</f>
        <v>0</v>
      </c>
      <c r="F167" s="64">
        <f t="shared" ref="F167:K167" si="68">F172</f>
        <v>0</v>
      </c>
      <c r="G167" s="64">
        <f t="shared" si="68"/>
        <v>0</v>
      </c>
      <c r="H167" s="64">
        <f t="shared" si="68"/>
        <v>0</v>
      </c>
      <c r="I167" s="64">
        <f t="shared" si="68"/>
        <v>0</v>
      </c>
      <c r="J167" s="64">
        <f t="shared" si="68"/>
        <v>0</v>
      </c>
      <c r="K167" s="64">
        <f t="shared" si="68"/>
        <v>0</v>
      </c>
      <c r="L167" s="103" t="s">
        <v>115</v>
      </c>
      <c r="M167" s="112" t="s">
        <v>94</v>
      </c>
      <c r="N167" s="112" t="s">
        <v>39</v>
      </c>
      <c r="O167" s="92" t="s">
        <v>17</v>
      </c>
      <c r="P167" s="92" t="s">
        <v>17</v>
      </c>
    </row>
    <row r="168" spans="1:16" s="5" customFormat="1" ht="137.25" customHeight="1" x14ac:dyDescent="0.25">
      <c r="A168" s="135"/>
      <c r="B168" s="111"/>
      <c r="C168" s="102"/>
      <c r="D168" s="22" t="s">
        <v>13</v>
      </c>
      <c r="E168" s="64">
        <f>E173</f>
        <v>0</v>
      </c>
      <c r="F168" s="64">
        <f t="shared" ref="F168:K168" si="69">F173</f>
        <v>0</v>
      </c>
      <c r="G168" s="64">
        <f t="shared" si="69"/>
        <v>0</v>
      </c>
      <c r="H168" s="64">
        <f t="shared" si="69"/>
        <v>0</v>
      </c>
      <c r="I168" s="64">
        <f t="shared" si="69"/>
        <v>0</v>
      </c>
      <c r="J168" s="64">
        <f t="shared" si="69"/>
        <v>0</v>
      </c>
      <c r="K168" s="64">
        <f t="shared" si="69"/>
        <v>0</v>
      </c>
      <c r="L168" s="103"/>
      <c r="M168" s="112"/>
      <c r="N168" s="112"/>
      <c r="O168" s="92"/>
      <c r="P168" s="92"/>
    </row>
    <row r="169" spans="1:16" s="5" customFormat="1" ht="53.25" customHeight="1" x14ac:dyDescent="0.25">
      <c r="A169" s="135"/>
      <c r="B169" s="111"/>
      <c r="C169" s="102"/>
      <c r="D169" s="22" t="s">
        <v>14</v>
      </c>
      <c r="E169" s="64">
        <f>E174</f>
        <v>0</v>
      </c>
      <c r="F169" s="64">
        <f t="shared" ref="F169:K169" si="70">F174</f>
        <v>0</v>
      </c>
      <c r="G169" s="64">
        <f t="shared" si="70"/>
        <v>0</v>
      </c>
      <c r="H169" s="64">
        <f t="shared" si="70"/>
        <v>0</v>
      </c>
      <c r="I169" s="64">
        <f t="shared" si="70"/>
        <v>0</v>
      </c>
      <c r="J169" s="64">
        <f t="shared" si="70"/>
        <v>0</v>
      </c>
      <c r="K169" s="64">
        <f t="shared" si="70"/>
        <v>0</v>
      </c>
      <c r="L169" s="103"/>
      <c r="M169" s="112"/>
      <c r="N169" s="112"/>
      <c r="O169" s="92"/>
      <c r="P169" s="92"/>
    </row>
    <row r="170" spans="1:16" s="5" customFormat="1" ht="90" customHeight="1" x14ac:dyDescent="0.25">
      <c r="A170" s="135"/>
      <c r="B170" s="111"/>
      <c r="C170" s="102"/>
      <c r="D170" s="22" t="s">
        <v>15</v>
      </c>
      <c r="E170" s="64">
        <f>E175</f>
        <v>0</v>
      </c>
      <c r="F170" s="64">
        <f t="shared" ref="F170:K170" si="71">F175</f>
        <v>0</v>
      </c>
      <c r="G170" s="64">
        <f t="shared" si="71"/>
        <v>0</v>
      </c>
      <c r="H170" s="64">
        <f t="shared" si="71"/>
        <v>0</v>
      </c>
      <c r="I170" s="64">
        <f t="shared" si="71"/>
        <v>0</v>
      </c>
      <c r="J170" s="64">
        <f t="shared" si="71"/>
        <v>0</v>
      </c>
      <c r="K170" s="64">
        <f t="shared" si="71"/>
        <v>0</v>
      </c>
      <c r="L170" s="103"/>
      <c r="M170" s="112"/>
      <c r="N170" s="112"/>
      <c r="O170" s="92"/>
      <c r="P170" s="92"/>
    </row>
    <row r="171" spans="1:16" s="5" customFormat="1" ht="53.25" customHeight="1" x14ac:dyDescent="0.25">
      <c r="A171" s="135"/>
      <c r="B171" s="111"/>
      <c r="C171" s="102"/>
      <c r="D171" s="22" t="s">
        <v>16</v>
      </c>
      <c r="E171" s="64">
        <f>E176</f>
        <v>0</v>
      </c>
      <c r="F171" s="64">
        <f t="shared" ref="F171:K171" si="72">F176</f>
        <v>0</v>
      </c>
      <c r="G171" s="64">
        <f t="shared" si="72"/>
        <v>0</v>
      </c>
      <c r="H171" s="64">
        <f t="shared" si="72"/>
        <v>0</v>
      </c>
      <c r="I171" s="64">
        <f t="shared" si="72"/>
        <v>0</v>
      </c>
      <c r="J171" s="64">
        <f t="shared" si="72"/>
        <v>0</v>
      </c>
      <c r="K171" s="64">
        <f t="shared" si="72"/>
        <v>0</v>
      </c>
      <c r="L171" s="103"/>
      <c r="M171" s="112"/>
      <c r="N171" s="112"/>
      <c r="O171" s="92"/>
      <c r="P171" s="92"/>
    </row>
    <row r="172" spans="1:16" s="5" customFormat="1" ht="53.25" customHeight="1" x14ac:dyDescent="0.25">
      <c r="A172" s="135" t="s">
        <v>118</v>
      </c>
      <c r="B172" s="102" t="s">
        <v>117</v>
      </c>
      <c r="C172" s="102" t="s">
        <v>26</v>
      </c>
      <c r="D172" s="22" t="s">
        <v>12</v>
      </c>
      <c r="E172" s="64">
        <f>F172+G172+H172+I172+J172+K172</f>
        <v>0</v>
      </c>
      <c r="F172" s="64">
        <f>F173+F174+F175+F176</f>
        <v>0</v>
      </c>
      <c r="G172" s="64">
        <f t="shared" ref="G172:K172" si="73">G173+G174+G175+G176</f>
        <v>0</v>
      </c>
      <c r="H172" s="64">
        <f t="shared" si="73"/>
        <v>0</v>
      </c>
      <c r="I172" s="64">
        <f t="shared" si="73"/>
        <v>0</v>
      </c>
      <c r="J172" s="64">
        <f t="shared" si="73"/>
        <v>0</v>
      </c>
      <c r="K172" s="64">
        <f t="shared" si="73"/>
        <v>0</v>
      </c>
      <c r="L172" s="103" t="s">
        <v>115</v>
      </c>
      <c r="M172" s="112" t="s">
        <v>94</v>
      </c>
      <c r="N172" s="112" t="s">
        <v>39</v>
      </c>
      <c r="O172" s="102" t="s">
        <v>91</v>
      </c>
      <c r="P172" s="102" t="s">
        <v>140</v>
      </c>
    </row>
    <row r="173" spans="1:16" s="5" customFormat="1" ht="139.5" customHeight="1" x14ac:dyDescent="0.25">
      <c r="A173" s="135"/>
      <c r="B173" s="102"/>
      <c r="C173" s="102"/>
      <c r="D173" s="22" t="s">
        <v>13</v>
      </c>
      <c r="E173" s="64">
        <f t="shared" ref="E173:E176" si="74">F173+G173+H173+I173+J173+K173</f>
        <v>0</v>
      </c>
      <c r="F173" s="64"/>
      <c r="G173" s="64"/>
      <c r="H173" s="64"/>
      <c r="I173" s="34"/>
      <c r="J173" s="34"/>
      <c r="K173" s="34"/>
      <c r="L173" s="103"/>
      <c r="M173" s="112"/>
      <c r="N173" s="112"/>
      <c r="O173" s="102"/>
      <c r="P173" s="102"/>
    </row>
    <row r="174" spans="1:16" s="5" customFormat="1" ht="53.25" customHeight="1" x14ac:dyDescent="0.25">
      <c r="A174" s="135"/>
      <c r="B174" s="102"/>
      <c r="C174" s="102"/>
      <c r="D174" s="22" t="s">
        <v>14</v>
      </c>
      <c r="E174" s="64">
        <f t="shared" si="74"/>
        <v>0</v>
      </c>
      <c r="F174" s="64"/>
      <c r="G174" s="64"/>
      <c r="H174" s="64"/>
      <c r="I174" s="34"/>
      <c r="J174" s="34"/>
      <c r="K174" s="34"/>
      <c r="L174" s="103"/>
      <c r="M174" s="112"/>
      <c r="N174" s="112"/>
      <c r="O174" s="102"/>
      <c r="P174" s="102"/>
    </row>
    <row r="175" spans="1:16" s="5" customFormat="1" ht="74.25" customHeight="1" x14ac:dyDescent="0.25">
      <c r="A175" s="135"/>
      <c r="B175" s="102"/>
      <c r="C175" s="102"/>
      <c r="D175" s="22" t="s">
        <v>15</v>
      </c>
      <c r="E175" s="64">
        <f t="shared" si="74"/>
        <v>0</v>
      </c>
      <c r="F175" s="64"/>
      <c r="G175" s="64"/>
      <c r="H175" s="64"/>
      <c r="I175" s="34"/>
      <c r="J175" s="34"/>
      <c r="K175" s="34"/>
      <c r="L175" s="103"/>
      <c r="M175" s="112"/>
      <c r="N175" s="112"/>
      <c r="O175" s="102"/>
      <c r="P175" s="102"/>
    </row>
    <row r="176" spans="1:16" s="5" customFormat="1" ht="53.25" customHeight="1" x14ac:dyDescent="0.25">
      <c r="A176" s="135"/>
      <c r="B176" s="102"/>
      <c r="C176" s="102"/>
      <c r="D176" s="22" t="s">
        <v>16</v>
      </c>
      <c r="E176" s="64">
        <f t="shared" si="74"/>
        <v>0</v>
      </c>
      <c r="F176" s="64"/>
      <c r="G176" s="64"/>
      <c r="H176" s="64"/>
      <c r="I176" s="34"/>
      <c r="J176" s="34"/>
      <c r="K176" s="34"/>
      <c r="L176" s="103"/>
      <c r="M176" s="112"/>
      <c r="N176" s="112"/>
      <c r="O176" s="102"/>
      <c r="P176" s="102"/>
    </row>
    <row r="177" spans="1:45" s="5" customFormat="1" ht="53.25" customHeight="1" x14ac:dyDescent="0.25">
      <c r="A177" s="57"/>
      <c r="B177" s="58"/>
      <c r="C177" s="58"/>
      <c r="D177" s="30"/>
      <c r="E177" s="26"/>
      <c r="F177" s="26"/>
      <c r="G177" s="26"/>
      <c r="H177" s="26"/>
      <c r="I177" s="46"/>
      <c r="J177" s="46"/>
      <c r="K177" s="46"/>
      <c r="L177" s="59"/>
      <c r="M177" s="72"/>
      <c r="N177" s="72"/>
      <c r="O177" s="73"/>
      <c r="P177" s="73"/>
    </row>
    <row r="178" spans="1:45" s="5" customFormat="1" ht="53.25" customHeight="1" x14ac:dyDescent="0.25">
      <c r="A178" s="57"/>
      <c r="B178" s="58"/>
      <c r="C178" s="58"/>
      <c r="D178" s="30"/>
      <c r="E178" s="26"/>
      <c r="F178" s="26"/>
      <c r="G178" s="26"/>
      <c r="H178" s="26"/>
      <c r="I178" s="46"/>
      <c r="J178" s="46"/>
      <c r="K178" s="46"/>
      <c r="L178" s="59"/>
      <c r="M178" s="72"/>
      <c r="N178" s="72"/>
      <c r="O178" s="73"/>
      <c r="P178" s="73"/>
    </row>
    <row r="179" spans="1:45" s="1" customFormat="1" ht="55.5" customHeight="1" x14ac:dyDescent="0.25">
      <c r="A179" s="108" t="s">
        <v>113</v>
      </c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 s="1" customFormat="1" x14ac:dyDescent="0.25">
      <c r="A180" s="76"/>
      <c r="C180" s="43"/>
      <c r="D180" s="30"/>
      <c r="E180" s="26"/>
      <c r="F180" s="26"/>
      <c r="G180" s="26"/>
      <c r="H180" s="26"/>
      <c r="I180" s="46"/>
      <c r="J180" s="26"/>
      <c r="K180" s="26"/>
      <c r="L180" s="27"/>
      <c r="M180" s="74"/>
      <c r="N180" s="74"/>
      <c r="O180" s="68"/>
      <c r="P180" s="68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 s="1" customFormat="1" x14ac:dyDescent="0.25">
      <c r="A181" s="41"/>
      <c r="B181" s="42"/>
      <c r="C181" s="43"/>
      <c r="D181" s="30"/>
      <c r="E181" s="26"/>
      <c r="F181" s="26"/>
      <c r="G181" s="26"/>
      <c r="H181" s="26"/>
      <c r="I181" s="46"/>
      <c r="J181" s="26"/>
      <c r="K181" s="26"/>
      <c r="L181" s="27"/>
      <c r="M181" s="74"/>
      <c r="N181" s="74"/>
      <c r="O181" s="68"/>
      <c r="P181" s="68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 s="1" customFormat="1" x14ac:dyDescent="0.25">
      <c r="A182" s="41"/>
      <c r="B182" s="42"/>
      <c r="C182" s="43"/>
      <c r="D182" s="30"/>
      <c r="E182" s="26"/>
      <c r="F182" s="26"/>
      <c r="G182" s="26"/>
      <c r="H182" s="26"/>
      <c r="I182" s="46"/>
      <c r="J182" s="26"/>
      <c r="K182" s="26"/>
      <c r="L182" s="27"/>
      <c r="M182" s="74"/>
      <c r="N182" s="74"/>
      <c r="O182" s="68"/>
      <c r="P182" s="68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 s="1" customFormat="1" x14ac:dyDescent="0.25">
      <c r="A183" s="41"/>
      <c r="B183" s="42"/>
      <c r="C183" s="43"/>
      <c r="D183" s="30"/>
      <c r="E183" s="26"/>
      <c r="F183" s="26"/>
      <c r="G183" s="26"/>
      <c r="H183" s="26"/>
      <c r="I183" s="46"/>
      <c r="J183" s="26"/>
      <c r="K183" s="26"/>
      <c r="L183" s="27"/>
      <c r="M183" s="74"/>
      <c r="N183" s="74"/>
      <c r="O183" s="68"/>
      <c r="P183" s="68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98" spans="3:3" x14ac:dyDescent="0.25">
      <c r="C198" s="23"/>
    </row>
  </sheetData>
  <sheetProtection formatRows="0"/>
  <mergeCells count="291">
    <mergeCell ref="L137:L141"/>
    <mergeCell ref="M137:M141"/>
    <mergeCell ref="N137:N141"/>
    <mergeCell ref="O137:O141"/>
    <mergeCell ref="P137:P141"/>
    <mergeCell ref="L162:L166"/>
    <mergeCell ref="M162:M166"/>
    <mergeCell ref="N162:N166"/>
    <mergeCell ref="O162:O166"/>
    <mergeCell ref="P162:P166"/>
    <mergeCell ref="L147:L151"/>
    <mergeCell ref="M147:M151"/>
    <mergeCell ref="N147:N151"/>
    <mergeCell ref="O147:O151"/>
    <mergeCell ref="P147:P151"/>
    <mergeCell ref="L152:L156"/>
    <mergeCell ref="M152:M156"/>
    <mergeCell ref="N152:N156"/>
    <mergeCell ref="O152:O156"/>
    <mergeCell ref="P152:P156"/>
    <mergeCell ref="L167:L171"/>
    <mergeCell ref="M167:M171"/>
    <mergeCell ref="L172:L176"/>
    <mergeCell ref="M172:M176"/>
    <mergeCell ref="N167:N171"/>
    <mergeCell ref="O167:O171"/>
    <mergeCell ref="P167:P171"/>
    <mergeCell ref="N172:N176"/>
    <mergeCell ref="O172:O176"/>
    <mergeCell ref="P172:P176"/>
    <mergeCell ref="C172:C176"/>
    <mergeCell ref="A172:A176"/>
    <mergeCell ref="B172:B176"/>
    <mergeCell ref="A102:A106"/>
    <mergeCell ref="A107:A111"/>
    <mergeCell ref="B102:B106"/>
    <mergeCell ref="C102:C106"/>
    <mergeCell ref="B107:B111"/>
    <mergeCell ref="C107:C111"/>
    <mergeCell ref="B167:B171"/>
    <mergeCell ref="A167:A171"/>
    <mergeCell ref="C167:C171"/>
    <mergeCell ref="A162:A166"/>
    <mergeCell ref="B162:B166"/>
    <mergeCell ref="C162:C166"/>
    <mergeCell ref="A147:A151"/>
    <mergeCell ref="B147:B151"/>
    <mergeCell ref="C147:C151"/>
    <mergeCell ref="A137:A141"/>
    <mergeCell ref="B137:B141"/>
    <mergeCell ref="C137:C141"/>
    <mergeCell ref="A152:A156"/>
    <mergeCell ref="B152:B156"/>
    <mergeCell ref="C152:C156"/>
    <mergeCell ref="M1:O1"/>
    <mergeCell ref="A157:A161"/>
    <mergeCell ref="B157:B161"/>
    <mergeCell ref="C157:C161"/>
    <mergeCell ref="L157:L161"/>
    <mergeCell ref="M157:M161"/>
    <mergeCell ref="N157:N161"/>
    <mergeCell ref="O157:O161"/>
    <mergeCell ref="P157:P161"/>
    <mergeCell ref="A87:A91"/>
    <mergeCell ref="B87:B91"/>
    <mergeCell ref="C87:C91"/>
    <mergeCell ref="L87:L91"/>
    <mergeCell ref="M87:M91"/>
    <mergeCell ref="N87:N91"/>
    <mergeCell ref="O87:O91"/>
    <mergeCell ref="P87:P91"/>
    <mergeCell ref="A82:A86"/>
    <mergeCell ref="B72:B76"/>
    <mergeCell ref="C72:C76"/>
    <mergeCell ref="L82:L86"/>
    <mergeCell ref="M72:M76"/>
    <mergeCell ref="N72:N76"/>
    <mergeCell ref="O72:O76"/>
    <mergeCell ref="R53:R67"/>
    <mergeCell ref="A57:A61"/>
    <mergeCell ref="B57:B61"/>
    <mergeCell ref="C57:C61"/>
    <mergeCell ref="L57:L61"/>
    <mergeCell ref="M57:M61"/>
    <mergeCell ref="N57:N61"/>
    <mergeCell ref="O57:O61"/>
    <mergeCell ref="P57:P61"/>
    <mergeCell ref="A62:A66"/>
    <mergeCell ref="L62:L66"/>
    <mergeCell ref="A52:A56"/>
    <mergeCell ref="A67:A71"/>
    <mergeCell ref="P52:P56"/>
    <mergeCell ref="L52:L56"/>
    <mergeCell ref="O52:O56"/>
    <mergeCell ref="B52:B56"/>
    <mergeCell ref="C52:C56"/>
    <mergeCell ref="N67:N71"/>
    <mergeCell ref="O67:O71"/>
    <mergeCell ref="P67:P71"/>
    <mergeCell ref="N52:N56"/>
    <mergeCell ref="AT12:AT16"/>
    <mergeCell ref="B32:B36"/>
    <mergeCell ref="C32:C36"/>
    <mergeCell ref="L32:L36"/>
    <mergeCell ref="M32:M36"/>
    <mergeCell ref="N32:N36"/>
    <mergeCell ref="O32:O36"/>
    <mergeCell ref="P32:P36"/>
    <mergeCell ref="B12:B16"/>
    <mergeCell ref="O17:O21"/>
    <mergeCell ref="P17:P21"/>
    <mergeCell ref="O22:O26"/>
    <mergeCell ref="P22:P26"/>
    <mergeCell ref="O27:O31"/>
    <mergeCell ref="N27:N31"/>
    <mergeCell ref="C17:C21"/>
    <mergeCell ref="L17:L21"/>
    <mergeCell ref="P27:P31"/>
    <mergeCell ref="AE12:AE16"/>
    <mergeCell ref="AF12:AF16"/>
    <mergeCell ref="AG12:AG16"/>
    <mergeCell ref="AP12:AP16"/>
    <mergeCell ref="AQ12:AQ16"/>
    <mergeCell ref="AR12:AR16"/>
    <mergeCell ref="AS12:AS16"/>
    <mergeCell ref="P8:P10"/>
    <mergeCell ref="C13:D13"/>
    <mergeCell ref="C12:D12"/>
    <mergeCell ref="F9:K9"/>
    <mergeCell ref="E9:E10"/>
    <mergeCell ref="E8:K8"/>
    <mergeCell ref="L8:L10"/>
    <mergeCell ref="D8:D10"/>
    <mergeCell ref="C8:C10"/>
    <mergeCell ref="O12:O16"/>
    <mergeCell ref="P12:P16"/>
    <mergeCell ref="C14:D14"/>
    <mergeCell ref="C15:D15"/>
    <mergeCell ref="L12:L16"/>
    <mergeCell ref="M12:M16"/>
    <mergeCell ref="N12:N16"/>
    <mergeCell ref="A12:A16"/>
    <mergeCell ref="A27:A31"/>
    <mergeCell ref="B27:B31"/>
    <mergeCell ref="C27:C31"/>
    <mergeCell ref="L27:L31"/>
    <mergeCell ref="M27:M31"/>
    <mergeCell ref="B67:B71"/>
    <mergeCell ref="C67:C71"/>
    <mergeCell ref="L77:L81"/>
    <mergeCell ref="M67:M71"/>
    <mergeCell ref="M52:M56"/>
    <mergeCell ref="A42:A46"/>
    <mergeCell ref="A47:A51"/>
    <mergeCell ref="A17:A21"/>
    <mergeCell ref="B17:B21"/>
    <mergeCell ref="L67:L71"/>
    <mergeCell ref="B77:B81"/>
    <mergeCell ref="B42:B46"/>
    <mergeCell ref="C42:C46"/>
    <mergeCell ref="C37:C41"/>
    <mergeCell ref="L42:L46"/>
    <mergeCell ref="M42:M46"/>
    <mergeCell ref="N37:N41"/>
    <mergeCell ref="M37:M41"/>
    <mergeCell ref="L37:L41"/>
    <mergeCell ref="P37:P41"/>
    <mergeCell ref="M2:O2"/>
    <mergeCell ref="A22:A26"/>
    <mergeCell ref="B22:B26"/>
    <mergeCell ref="C22:C26"/>
    <mergeCell ref="L22:L26"/>
    <mergeCell ref="M22:M26"/>
    <mergeCell ref="N22:N26"/>
    <mergeCell ref="O37:O41"/>
    <mergeCell ref="A32:A36"/>
    <mergeCell ref="B8:B10"/>
    <mergeCell ref="M17:M21"/>
    <mergeCell ref="N17:N21"/>
    <mergeCell ref="B37:B41"/>
    <mergeCell ref="A37:A41"/>
    <mergeCell ref="O8:O10"/>
    <mergeCell ref="B3:O4"/>
    <mergeCell ref="A8:A10"/>
    <mergeCell ref="M8:M10"/>
    <mergeCell ref="N8:N10"/>
    <mergeCell ref="C16:D16"/>
    <mergeCell ref="M132:M136"/>
    <mergeCell ref="N132:N136"/>
    <mergeCell ref="O122:O126"/>
    <mergeCell ref="C112:C116"/>
    <mergeCell ref="N112:N116"/>
    <mergeCell ref="O112:O116"/>
    <mergeCell ref="A112:A116"/>
    <mergeCell ref="B112:B116"/>
    <mergeCell ref="L112:L116"/>
    <mergeCell ref="B127:B131"/>
    <mergeCell ref="C127:C131"/>
    <mergeCell ref="L127:L131"/>
    <mergeCell ref="M127:M131"/>
    <mergeCell ref="N127:N131"/>
    <mergeCell ref="O127:O131"/>
    <mergeCell ref="A117:A121"/>
    <mergeCell ref="A122:A126"/>
    <mergeCell ref="B122:B126"/>
    <mergeCell ref="C117:C121"/>
    <mergeCell ref="L117:L121"/>
    <mergeCell ref="O47:O51"/>
    <mergeCell ref="P47:P51"/>
    <mergeCell ref="O82:O86"/>
    <mergeCell ref="P82:P86"/>
    <mergeCell ref="N42:N46"/>
    <mergeCell ref="O42:O46"/>
    <mergeCell ref="P42:P46"/>
    <mergeCell ref="O97:O101"/>
    <mergeCell ref="P92:P96"/>
    <mergeCell ref="N97:N101"/>
    <mergeCell ref="P97:P101"/>
    <mergeCell ref="O92:O96"/>
    <mergeCell ref="P62:P66"/>
    <mergeCell ref="P72:P76"/>
    <mergeCell ref="A179:Q179"/>
    <mergeCell ref="B82:B86"/>
    <mergeCell ref="P112:P116"/>
    <mergeCell ref="M112:M116"/>
    <mergeCell ref="P122:P126"/>
    <mergeCell ref="O132:O136"/>
    <mergeCell ref="P132:P136"/>
    <mergeCell ref="P117:P121"/>
    <mergeCell ref="A142:A146"/>
    <mergeCell ref="B142:B146"/>
    <mergeCell ref="C142:C146"/>
    <mergeCell ref="L142:L146"/>
    <mergeCell ref="M142:M146"/>
    <mergeCell ref="N142:N146"/>
    <mergeCell ref="O142:O146"/>
    <mergeCell ref="P142:P146"/>
    <mergeCell ref="A127:A131"/>
    <mergeCell ref="M122:M126"/>
    <mergeCell ref="N122:N126"/>
    <mergeCell ref="B117:B121"/>
    <mergeCell ref="A132:A136"/>
    <mergeCell ref="B132:B136"/>
    <mergeCell ref="C132:C136"/>
    <mergeCell ref="L132:L136"/>
    <mergeCell ref="O77:O81"/>
    <mergeCell ref="P77:P81"/>
    <mergeCell ref="N77:N81"/>
    <mergeCell ref="M77:M81"/>
    <mergeCell ref="P127:P131"/>
    <mergeCell ref="P102:P106"/>
    <mergeCell ref="M97:M101"/>
    <mergeCell ref="B92:B96"/>
    <mergeCell ref="C92:C96"/>
    <mergeCell ref="B97:B101"/>
    <mergeCell ref="C97:C101"/>
    <mergeCell ref="L102:L106"/>
    <mergeCell ref="M102:M106"/>
    <mergeCell ref="N82:N86"/>
    <mergeCell ref="C122:C126"/>
    <mergeCell ref="L122:L126"/>
    <mergeCell ref="M107:M111"/>
    <mergeCell ref="N107:N111"/>
    <mergeCell ref="O107:O111"/>
    <mergeCell ref="P107:P111"/>
    <mergeCell ref="M117:M121"/>
    <mergeCell ref="N117:N121"/>
    <mergeCell ref="A92:A96"/>
    <mergeCell ref="B47:B51"/>
    <mergeCell ref="A97:A101"/>
    <mergeCell ref="L92:L96"/>
    <mergeCell ref="A77:A81"/>
    <mergeCell ref="O117:O121"/>
    <mergeCell ref="A72:A76"/>
    <mergeCell ref="B62:B66"/>
    <mergeCell ref="C62:C66"/>
    <mergeCell ref="L72:L76"/>
    <mergeCell ref="M62:M66"/>
    <mergeCell ref="N62:N66"/>
    <mergeCell ref="O62:O66"/>
    <mergeCell ref="N102:N106"/>
    <mergeCell ref="O102:O106"/>
    <mergeCell ref="L107:L111"/>
    <mergeCell ref="L47:L51"/>
    <mergeCell ref="M82:M86"/>
    <mergeCell ref="C47:C51"/>
    <mergeCell ref="L97:L101"/>
    <mergeCell ref="M47:M51"/>
    <mergeCell ref="N47:N51"/>
    <mergeCell ref="M92:M96"/>
    <mergeCell ref="N92:N96"/>
  </mergeCells>
  <pageMargins left="0.25" right="0.25" top="0.75" bottom="0.75" header="0.3" footer="0.3"/>
  <pageSetup paperSize="9" scale="35" fitToHeight="0" orientation="landscape" r:id="rId1"/>
  <headerFoot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 Дмитрий Владиленович</dc:creator>
  <cp:lastModifiedBy>Кашапова Лилия Радифовна</cp:lastModifiedBy>
  <cp:lastPrinted>2024-12-02T12:33:32Z</cp:lastPrinted>
  <dcterms:created xsi:type="dcterms:W3CDTF">2018-07-19T09:26:23Z</dcterms:created>
  <dcterms:modified xsi:type="dcterms:W3CDTF">2024-12-02T12:44:59Z</dcterms:modified>
</cp:coreProperties>
</file>